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6530" windowHeight="6255" activeTab="0"/>
  </bookViews>
  <sheets>
    <sheet name="PLATI IUNIE 2023" sheetId="1" r:id="rId1"/>
  </sheets>
  <definedNames>
    <definedName name="_xlnm._FilterDatabase" localSheetId="0" hidden="1">'PLATI IUNIE 2023'!$B$1:$B$233</definedName>
  </definedNames>
  <calcPr fullCalcOnLoad="1"/>
</workbook>
</file>

<file path=xl/sharedStrings.xml><?xml version="1.0" encoding="utf-8"?>
<sst xmlns="http://schemas.openxmlformats.org/spreadsheetml/2006/main" count="590" uniqueCount="179">
  <si>
    <t>Unitate sanitară</t>
  </si>
  <si>
    <t>IOMC</t>
  </si>
  <si>
    <t>osteoporoză</t>
  </si>
  <si>
    <t>CETTT Stelian</t>
  </si>
  <si>
    <t>Boli neurologice degenerative-forme acute</t>
  </si>
  <si>
    <t>Osteogeneza imperfecta</t>
  </si>
  <si>
    <t xml:space="preserve">HTAP </t>
  </si>
  <si>
    <t>TOTAL PROGRAM</t>
  </si>
  <si>
    <t>Sindrom de imunodeficienta primara</t>
  </si>
  <si>
    <t>Denumire Program</t>
  </si>
  <si>
    <t>Institutul Clinic Fundeni</t>
  </si>
  <si>
    <t>Spital Clinic Coltea</t>
  </si>
  <si>
    <t>Institutul de Endocrinologie Parhon</t>
  </si>
  <si>
    <t>guşă datorată carenţei de iod</t>
  </si>
  <si>
    <t>guşă datorată proliferării maligne</t>
  </si>
  <si>
    <t>SUUB</t>
  </si>
  <si>
    <t>Spital Clinic Colentina</t>
  </si>
  <si>
    <t>Spital Universitar Elias</t>
  </si>
  <si>
    <t>Spital Clinic Obregia</t>
  </si>
  <si>
    <t>Institutul Oncologic Bucuresti</t>
  </si>
  <si>
    <t>Spital Clinic Sf. Ioan</t>
  </si>
  <si>
    <t>Spital Clinic Sf. Maria</t>
  </si>
  <si>
    <t>Spital Clinic Gr. Alexandrescu</t>
  </si>
  <si>
    <t>Spital Sf. Luca</t>
  </si>
  <si>
    <t>Spital Clinic Filantropia</t>
  </si>
  <si>
    <t>Spital Clinic T. Burghele</t>
  </si>
  <si>
    <t>SC Euroclinic SA</t>
  </si>
  <si>
    <t>SC Med Life SA</t>
  </si>
  <si>
    <t>SC Gral Medical SRL</t>
  </si>
  <si>
    <t>Spital Clinic CF 2</t>
  </si>
  <si>
    <t>Institutul Marius Nasta</t>
  </si>
  <si>
    <t>Spital de Psihiatrie C. Gorgos</t>
  </si>
  <si>
    <t>Institutul N. Paulescu</t>
  </si>
  <si>
    <t>Spital Clinic N. Malaxa</t>
  </si>
  <si>
    <t>Spital Clinic M.S. Curie</t>
  </si>
  <si>
    <t xml:space="preserve">Boli neurologice degenerative/inflamatorii cronice </t>
  </si>
  <si>
    <t xml:space="preserve">INNBN </t>
  </si>
  <si>
    <t>Boala FABRY</t>
  </si>
  <si>
    <t>Institutul C.C. Iliescu</t>
  </si>
  <si>
    <t>Institutul Matei Bals</t>
  </si>
  <si>
    <t>SCUB Floreasca</t>
  </si>
  <si>
    <t>SC Sanador SRL</t>
  </si>
  <si>
    <t>Epidermoliza buloasa</t>
  </si>
  <si>
    <t>SC MNT Healthcare Europe SRL</t>
  </si>
  <si>
    <t>Scleroza sistemica si ulcere digitale evolutive</t>
  </si>
  <si>
    <t>Spital Clinic Dr. I. Cantacuzino</t>
  </si>
  <si>
    <t>Hiperfenilalaninemie</t>
  </si>
  <si>
    <t>Purpura trombocitopenica imuna cronica</t>
  </si>
  <si>
    <t>Spitalul Clinic de Copii Victor Gomoiu</t>
  </si>
  <si>
    <t>Scleroza tuberoasa</t>
  </si>
  <si>
    <t xml:space="preserve">SC Delta Health Care </t>
  </si>
  <si>
    <t>CNMCRN Nicolae Robanescu</t>
  </si>
  <si>
    <t>CM Policlinico di Monza</t>
  </si>
  <si>
    <t>Centrul de Diagnostic si Tratament Provita</t>
  </si>
  <si>
    <t>SC Lotus-Med SRL</t>
  </si>
  <si>
    <t>Boala HUNTER</t>
  </si>
  <si>
    <t>Centrul Clinic De Boli Reumatismale Dr. Ion STOIA</t>
  </si>
  <si>
    <t>Spitalul Clinic de Nefrologie "Dr. Carol Davila"</t>
  </si>
  <si>
    <t>Talasemie</t>
  </si>
  <si>
    <t>INSMC</t>
  </si>
  <si>
    <t>Mucopolizaharidoza (Sindrom MORQUIO)</t>
  </si>
  <si>
    <t>TPP1</t>
  </si>
  <si>
    <t>SC Focus Lab Plus</t>
  </si>
  <si>
    <t>SC Medeuropa</t>
  </si>
  <si>
    <t>Boala CASTELMAN</t>
  </si>
  <si>
    <t>Spitalul de Oncologie Monza</t>
  </si>
  <si>
    <t>SC MEDICOVER SRL</t>
  </si>
  <si>
    <t>SC IMUNOMEDICA PROVITA SRL</t>
  </si>
  <si>
    <t>Programul national de oncologie CAR-T</t>
  </si>
  <si>
    <t>oncologie CAR-T</t>
  </si>
  <si>
    <t>Amiloidoza cu transtiretina</t>
  </si>
  <si>
    <t>Atrofie musculara spinala</t>
  </si>
  <si>
    <t>Deficit congenital de factor VII</t>
  </si>
  <si>
    <t>SC AFFIDEA ROMANIA SRL</t>
  </si>
  <si>
    <t>Hemoglobinurie paroxistica nocturna (HPN)</t>
  </si>
  <si>
    <t>Plati iunie 2023</t>
  </si>
  <si>
    <t>Boala POMPE</t>
  </si>
  <si>
    <t>Institutul ORL Hociota</t>
  </si>
  <si>
    <t>implant cohlear</t>
  </si>
  <si>
    <t>proteze auditive cu ancorare osoasa (Baha)</t>
  </si>
  <si>
    <t>procesoare de sunet externe pentru proteze auditive implantabile</t>
  </si>
  <si>
    <t>procesoare de sunet pentru implanturi cohleare</t>
  </si>
  <si>
    <t>Spital Clinic de Copii Victor Gomoiu</t>
  </si>
  <si>
    <t>endoprotezati</t>
  </si>
  <si>
    <t>endoprotezare articulara tumorala adulti</t>
  </si>
  <si>
    <t>implant segmentar de coloana adulti</t>
  </si>
  <si>
    <t>tratamentul instabilitatilor articulare</t>
  </si>
  <si>
    <t>Spital Sf. Pantelimon</t>
  </si>
  <si>
    <t>Spital de Ortopedie Foişor</t>
  </si>
  <si>
    <t>implant segmentar de coloana copii</t>
  </si>
  <si>
    <t>chirurgie spinala</t>
  </si>
  <si>
    <t>Spital Clinic B. Arseni</t>
  </si>
  <si>
    <t>endoprotezati copii</t>
  </si>
  <si>
    <t>endoprotezare articulara tumorala copii</t>
  </si>
  <si>
    <t>tratamentul copiilor cu malformatii</t>
  </si>
  <si>
    <t>SC Delta Health Care</t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</si>
  <si>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</si>
  <si>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</si>
  <si>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</si>
  <si>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</si>
  <si>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</si>
  <si>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 - adulti</t>
  </si>
  <si>
    <t>chirurgie vasculara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</si>
  <si>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</si>
  <si>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</si>
  <si>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aritmii complexe prin proceduri de ablatie</t>
  </si>
  <si>
    <t>cardiologie interventionala malformatii cardiace - adulti</t>
  </si>
  <si>
    <t>tratamentul pacientilor cu insuficienta cardiaca in stadiul terminal prin asistare mecanica a circulatiei pe termen lung</t>
  </si>
  <si>
    <t>chirurgie cardiovasculara - copii</t>
  </si>
  <si>
    <t>cardiologie interventionala malformatii cardiace-copii</t>
  </si>
  <si>
    <t>afectiuni cerebrovasculare</t>
  </si>
  <si>
    <t>stimulatoare cerebrale implantabile</t>
  </si>
  <si>
    <t>afectiuni vasculare periferice</t>
  </si>
  <si>
    <t>afectiuni ale coloanei vertebrale</t>
  </si>
  <si>
    <t>afectiuni oncologice</t>
  </si>
  <si>
    <t>hemoragii acute sau cronice tratati</t>
  </si>
  <si>
    <t>distonii musculare</t>
  </si>
  <si>
    <t>pompe implantabile</t>
  </si>
  <si>
    <t>proceduri microchirurgicale</t>
  </si>
  <si>
    <t>implant de stimulator al nervului vag</t>
  </si>
  <si>
    <t>inlocuire generator implantabil al stimulatorului de nerv vag</t>
  </si>
  <si>
    <t>stimulare neinvaziva a nervului vag</t>
  </si>
  <si>
    <t>Programul national de diabet</t>
  </si>
  <si>
    <t xml:space="preserve"> pompe insulina si materiale consumabile</t>
  </si>
  <si>
    <t>seturi consumabile pentru pompele de insulina</t>
  </si>
  <si>
    <t>sisteme de monitorizare continua a glicemiei</t>
  </si>
  <si>
    <t>consumabile sisteme de monitorizare continua a glicemiei</t>
  </si>
  <si>
    <t>sisteme de  pompe de  insulina cu senzori de monitorizare continua a glicemiei</t>
  </si>
  <si>
    <t>consumabile sisteme de pompe de insulina cu senzori de monitorizare continua a glicemiei</t>
  </si>
  <si>
    <t>SCCPRA Steaua Bucuresti</t>
  </si>
  <si>
    <t>SC Medlife SRL</t>
  </si>
  <si>
    <t xml:space="preserve">Spital de Psihiatrie Titan "Dr. Constantin Gorgos" </t>
  </si>
  <si>
    <t>Institutul de Pneumoftiziologie "M. Nasta"</t>
  </si>
  <si>
    <t>Spitalul Clinic CF 2</t>
  </si>
  <si>
    <t xml:space="preserve">Spitalul Clinic Filantropia </t>
  </si>
  <si>
    <t>SC Focus LAB PLUS</t>
  </si>
  <si>
    <t>SC AFFIDEA ROMANIA</t>
  </si>
  <si>
    <t>Programul national de Boli Rare (HTAP) - COST-VOLUM</t>
  </si>
  <si>
    <t>TOTAL COST -VOLUM</t>
  </si>
  <si>
    <t>tratamente Gamma-Knife</t>
  </si>
  <si>
    <t>SC SANADOR SRL</t>
  </si>
  <si>
    <t>SC MEDEUROPA  SRL</t>
  </si>
  <si>
    <t>DECONTARI  PNS - PENTRU ANUL 2023</t>
  </si>
  <si>
    <r>
      <t xml:space="preserve">Programul national  de diagnostic si tratament al </t>
    </r>
    <r>
      <rPr>
        <b/>
        <sz val="14"/>
        <rFont val="Arial"/>
        <family val="2"/>
      </rPr>
      <t>hemofiliei si talasemiei</t>
    </r>
  </si>
  <si>
    <r>
      <t xml:space="preserve">hemofilie congenitală </t>
    </r>
    <r>
      <rPr>
        <b/>
        <sz val="14"/>
        <rFont val="Arial"/>
        <family val="2"/>
      </rPr>
      <t>fără inhibitori</t>
    </r>
    <r>
      <rPr>
        <sz val="14"/>
        <rFont val="Arial"/>
        <family val="2"/>
      </rPr>
      <t xml:space="preserve"> cu substituţie </t>
    </r>
    <r>
      <rPr>
        <b/>
        <sz val="14"/>
        <rFont val="Arial"/>
        <family val="2"/>
      </rPr>
      <t>profilactică continuă</t>
    </r>
  </si>
  <si>
    <r>
      <t xml:space="preserve">hemofilie  congenitală </t>
    </r>
    <r>
      <rPr>
        <b/>
        <sz val="14"/>
        <rFont val="Arial"/>
        <family val="2"/>
      </rPr>
      <t xml:space="preserve">fără </t>
    </r>
    <r>
      <rPr>
        <sz val="14"/>
        <rFont val="Arial"/>
        <family val="2"/>
      </rPr>
      <t xml:space="preserve">inhibitori cu substituţie </t>
    </r>
    <r>
      <rPr>
        <b/>
        <sz val="14"/>
        <rFont val="Arial"/>
        <family val="2"/>
      </rPr>
      <t>profilactică intermitentă</t>
    </r>
    <r>
      <rPr>
        <sz val="14"/>
        <rFont val="Arial"/>
        <family val="2"/>
      </rPr>
      <t>/de scurtă durată</t>
    </r>
  </si>
  <si>
    <r>
      <t xml:space="preserve">hemofilie congenitală fără inhibitori cu tratament </t>
    </r>
    <r>
      <rPr>
        <b/>
        <sz val="14"/>
        <rFont val="Arial"/>
        <family val="2"/>
      </rPr>
      <t>„on demand”</t>
    </r>
  </si>
  <si>
    <r>
      <t xml:space="preserve">hemofilie congenitală </t>
    </r>
    <r>
      <rPr>
        <b/>
        <sz val="14"/>
        <rFont val="Arial"/>
        <family val="2"/>
      </rPr>
      <t xml:space="preserve">cu </t>
    </r>
    <r>
      <rPr>
        <sz val="14"/>
        <rFont val="Arial"/>
        <family val="2"/>
      </rPr>
      <t>inhibitori cu titru mare cu profilaxie secundară pe termen lung (profilaxie</t>
    </r>
    <r>
      <rPr>
        <b/>
        <sz val="14"/>
        <rFont val="Arial"/>
        <family val="2"/>
      </rPr>
      <t xml:space="preserve"> continuuă</t>
    </r>
    <r>
      <rPr>
        <sz val="14"/>
        <rFont val="Arial"/>
        <family val="2"/>
      </rPr>
      <t>)</t>
    </r>
  </si>
  <si>
    <r>
      <t xml:space="preserve">hemofilie congenitală </t>
    </r>
    <r>
      <rPr>
        <b/>
        <sz val="14"/>
        <rFont val="Arial"/>
        <family val="2"/>
      </rPr>
      <t xml:space="preserve">cu </t>
    </r>
    <r>
      <rPr>
        <sz val="14"/>
        <rFont val="Arial"/>
        <family val="2"/>
      </rPr>
      <t>inhibitori cu profilaxie secundară pe termen scurt/</t>
    </r>
    <r>
      <rPr>
        <b/>
        <sz val="14"/>
        <rFont val="Arial"/>
        <family val="2"/>
      </rPr>
      <t>intermitentă</t>
    </r>
  </si>
  <si>
    <r>
      <t xml:space="preserve">hemofilie congenitală </t>
    </r>
    <r>
      <rPr>
        <b/>
        <sz val="14"/>
        <rFont val="Arial"/>
        <family val="2"/>
      </rPr>
      <t xml:space="preserve">cu </t>
    </r>
    <r>
      <rPr>
        <sz val="14"/>
        <rFont val="Arial"/>
        <family val="2"/>
      </rPr>
      <t xml:space="preserve">inhibitori cu tratament de oprire a </t>
    </r>
    <r>
      <rPr>
        <b/>
        <sz val="14"/>
        <rFont val="Arial"/>
        <family val="2"/>
      </rPr>
      <t>sângerărilor</t>
    </r>
  </si>
  <si>
    <r>
      <t>hemofilie congenitală cu şi fără inhibitori, pentru tratamentul de substituţie în cazul intervenţiilor c</t>
    </r>
    <r>
      <rPr>
        <b/>
        <sz val="14"/>
        <rFont val="Arial"/>
        <family val="2"/>
      </rPr>
      <t xml:space="preserve">hirurgicale </t>
    </r>
    <r>
      <rPr>
        <sz val="14"/>
        <rFont val="Arial"/>
        <family val="2"/>
      </rPr>
      <t>şi ortopedice</t>
    </r>
  </si>
  <si>
    <r>
      <t xml:space="preserve">hemofilie </t>
    </r>
    <r>
      <rPr>
        <b/>
        <sz val="14"/>
        <rFont val="Arial"/>
        <family val="2"/>
      </rPr>
      <t>dobândită</t>
    </r>
    <r>
      <rPr>
        <sz val="14"/>
        <rFont val="Arial"/>
        <family val="2"/>
      </rPr>
      <t xml:space="preserve"> simptomatică cu tratament de substituţie</t>
    </r>
  </si>
  <si>
    <r>
      <t>hemofilie congenitală</t>
    </r>
    <r>
      <rPr>
        <b/>
        <sz val="14"/>
        <rFont val="Arial"/>
        <family val="2"/>
      </rPr>
      <t xml:space="preserve"> cu </t>
    </r>
    <r>
      <rPr>
        <sz val="14"/>
        <rFont val="Arial"/>
        <family val="2"/>
      </rPr>
      <t>inhibitori cu tratament de oprire a</t>
    </r>
    <r>
      <rPr>
        <b/>
        <sz val="14"/>
        <rFont val="Arial"/>
        <family val="2"/>
      </rPr>
      <t xml:space="preserve"> sângerărilor</t>
    </r>
  </si>
  <si>
    <r>
      <t>Programul national de</t>
    </r>
    <r>
      <rPr>
        <b/>
        <sz val="14"/>
        <rFont val="Arial"/>
        <family val="2"/>
      </rPr>
      <t xml:space="preserve"> boli endocrine</t>
    </r>
  </si>
  <si>
    <r>
      <t>Programul national de tratament al</t>
    </r>
    <r>
      <rPr>
        <b/>
        <sz val="14"/>
        <rFont val="Arial"/>
        <family val="2"/>
      </rPr>
      <t xml:space="preserve"> bolilor neurologice</t>
    </r>
  </si>
  <si>
    <r>
      <t>Programul national de</t>
    </r>
    <r>
      <rPr>
        <b/>
        <sz val="14"/>
        <rFont val="Arial"/>
        <family val="2"/>
      </rPr>
      <t xml:space="preserve"> oncologie</t>
    </r>
  </si>
  <si>
    <r>
      <t>Programul national de</t>
    </r>
    <r>
      <rPr>
        <b/>
        <sz val="14"/>
        <rFont val="Arial"/>
        <family val="2"/>
      </rPr>
      <t xml:space="preserve"> diabet</t>
    </r>
  </si>
  <si>
    <r>
      <t>Programul national de</t>
    </r>
    <r>
      <rPr>
        <b/>
        <sz val="14"/>
        <rFont val="Arial"/>
        <family val="2"/>
      </rPr>
      <t xml:space="preserve"> transplant organe </t>
    </r>
    <r>
      <rPr>
        <sz val="14"/>
        <rFont val="Arial"/>
        <family val="2"/>
      </rPr>
      <t>şi celule de origine umană - recidiva hepatica</t>
    </r>
  </si>
  <si>
    <r>
      <t>Programul national de tratament pentru</t>
    </r>
    <r>
      <rPr>
        <b/>
        <sz val="14"/>
        <rFont val="Arial"/>
        <family val="2"/>
      </rPr>
      <t xml:space="preserve"> boli rare</t>
    </r>
    <r>
      <rPr>
        <sz val="14"/>
        <rFont val="Arial"/>
        <family val="2"/>
      </rPr>
      <t xml:space="preserve"> - medicamente</t>
    </r>
  </si>
  <si>
    <r>
      <t>Hemoglobinurie paroxistica nocturna (</t>
    </r>
    <r>
      <rPr>
        <b/>
        <sz val="14"/>
        <rFont val="Arial"/>
        <family val="2"/>
      </rPr>
      <t>HPN</t>
    </r>
    <r>
      <rPr>
        <sz val="14"/>
        <rFont val="Arial"/>
        <family val="2"/>
      </rPr>
      <t>)</t>
    </r>
  </si>
  <si>
    <r>
      <t>Sindrom hemolitic uremic atipic (</t>
    </r>
    <r>
      <rPr>
        <b/>
        <sz val="14"/>
        <rFont val="Arial"/>
        <family val="2"/>
      </rPr>
      <t>SHU</t>
    </r>
    <r>
      <rPr>
        <sz val="14"/>
        <rFont val="Arial"/>
        <family val="2"/>
      </rPr>
      <t>)</t>
    </r>
  </si>
  <si>
    <r>
      <t>Programul national de</t>
    </r>
    <r>
      <rPr>
        <b/>
        <sz val="14"/>
        <rFont val="Arial"/>
        <family val="2"/>
      </rPr>
      <t xml:space="preserve"> sanatate mintala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- tratament</t>
    </r>
    <r>
      <rPr>
        <sz val="14"/>
        <rFont val="Arial"/>
        <family val="2"/>
      </rPr>
      <t xml:space="preserve"> substitutiv</t>
    </r>
  </si>
  <si>
    <r>
      <rPr>
        <sz val="14"/>
        <rFont val="Arial"/>
        <family val="2"/>
      </rPr>
      <t xml:space="preserve">Programul national de </t>
    </r>
    <r>
      <rPr>
        <b/>
        <sz val="14"/>
        <rFont val="Arial"/>
        <family val="2"/>
      </rPr>
      <t>sanatate mintala - materiale</t>
    </r>
  </si>
  <si>
    <r>
      <t xml:space="preserve">Subprogramul de tratament si </t>
    </r>
    <r>
      <rPr>
        <b/>
        <sz val="14"/>
        <rFont val="Arial"/>
        <family val="2"/>
      </rPr>
      <t xml:space="preserve">surditate </t>
    </r>
    <r>
      <rPr>
        <sz val="14"/>
        <rFont val="Arial"/>
        <family val="2"/>
      </rPr>
      <t>prin proteze auditive implantabile</t>
    </r>
  </si>
  <si>
    <r>
      <t>Programul naţional de</t>
    </r>
    <r>
      <rPr>
        <b/>
        <sz val="14"/>
        <rFont val="Arial"/>
        <family val="2"/>
      </rPr>
      <t xml:space="preserve"> ortopedie</t>
    </r>
  </si>
  <si>
    <r>
      <t xml:space="preserve">tratamentul instabilitatilor </t>
    </r>
    <r>
      <rPr>
        <b/>
        <sz val="14"/>
        <rFont val="Arial"/>
        <family val="2"/>
      </rPr>
      <t>articulare cronice la copii</t>
    </r>
  </si>
  <si>
    <r>
      <t>Programul national de terapie intensivă a</t>
    </r>
    <r>
      <rPr>
        <b/>
        <sz val="14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</si>
  <si>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4"/>
        <rFont val="Arial"/>
        <family val="2"/>
      </rPr>
      <t xml:space="preserve"> (epidermoliza buloasa</t>
    </r>
    <r>
      <rPr>
        <sz val="14"/>
        <rFont val="Arial"/>
        <family val="2"/>
      </rPr>
      <t>)</t>
    </r>
  </si>
  <si>
    <r>
      <t>Programul national de Boli Rare - materiale (</t>
    </r>
    <r>
      <rPr>
        <b/>
        <sz val="14"/>
        <rFont val="Arial"/>
        <family val="2"/>
      </rPr>
      <t>tije telescopice</t>
    </r>
    <r>
      <rPr>
        <sz val="14"/>
        <rFont val="Arial"/>
        <family val="2"/>
      </rPr>
      <t>)</t>
    </r>
  </si>
  <si>
    <r>
      <t>Programul national de</t>
    </r>
    <r>
      <rPr>
        <b/>
        <sz val="14"/>
        <rFont val="Arial"/>
        <family val="2"/>
      </rPr>
      <t xml:space="preserve"> boli cardiovasculare</t>
    </r>
  </si>
  <si>
    <r>
      <t>Programul national de</t>
    </r>
    <r>
      <rPr>
        <b/>
        <sz val="14"/>
        <rFont val="Arial"/>
        <family val="2"/>
      </rPr>
      <t xml:space="preserve"> radiologie interventionala</t>
    </r>
  </si>
  <si>
    <r>
      <t xml:space="preserve">Subprogramul de diagnostic si tratament al </t>
    </r>
    <r>
      <rPr>
        <b/>
        <sz val="14"/>
        <rFont val="Arial"/>
        <family val="2"/>
      </rPr>
      <t xml:space="preserve">epilepsiei </t>
    </r>
    <r>
      <rPr>
        <sz val="14"/>
        <rFont val="Arial"/>
        <family val="2"/>
      </rPr>
      <t>rezistente la tratamentul medicamentos</t>
    </r>
  </si>
  <si>
    <r>
      <t>Subprogramul de tratament al</t>
    </r>
    <r>
      <rPr>
        <b/>
        <sz val="14"/>
        <rFont val="Arial"/>
        <family val="2"/>
      </rPr>
      <t xml:space="preserve"> hidrocefaliei </t>
    </r>
    <r>
      <rPr>
        <sz val="14"/>
        <rFont val="Arial"/>
        <family val="2"/>
      </rPr>
      <t>congenitale sau dobandite la copil</t>
    </r>
  </si>
  <si>
    <r>
      <t xml:space="preserve">Subprogramul de </t>
    </r>
    <r>
      <rPr>
        <b/>
        <sz val="14"/>
        <rFont val="Arial"/>
        <family val="2"/>
      </rPr>
      <t>reconstructie mamara</t>
    </r>
    <r>
      <rPr>
        <sz val="14"/>
        <rFont val="Arial"/>
        <family val="2"/>
      </rPr>
      <t xml:space="preserve"> dupa afectiuni oncologice prin endoprotezare</t>
    </r>
  </si>
  <si>
    <r>
      <t>Programul national de</t>
    </r>
    <r>
      <rPr>
        <b/>
        <sz val="14"/>
        <rFont val="Arial"/>
        <family val="2"/>
      </rPr>
      <t xml:space="preserve"> oncologie COST-VOLUM</t>
    </r>
  </si>
  <si>
    <r>
      <rPr>
        <sz val="14"/>
        <rFont val="Arial"/>
        <family val="2"/>
      </rPr>
      <t>Programul national de</t>
    </r>
    <r>
      <rPr>
        <b/>
        <sz val="14"/>
        <rFont val="Arial"/>
        <family val="2"/>
      </rPr>
      <t xml:space="preserve"> Boli Rare - COST-VOLUM 6.27- medicamente incluse conditionat</t>
    </r>
  </si>
  <si>
    <r>
      <t>Programul national de tratament al</t>
    </r>
    <r>
      <rPr>
        <b/>
        <sz val="14"/>
        <rFont val="Arial"/>
        <family val="2"/>
      </rPr>
      <t xml:space="preserve"> bolilor neurologice-COST-VOLUM</t>
    </r>
  </si>
  <si>
    <r>
      <t xml:space="preserve">Subprogramul de </t>
    </r>
    <r>
      <rPr>
        <b/>
        <sz val="14"/>
        <rFont val="Arial"/>
        <family val="2"/>
      </rPr>
      <t>diagnostic imunofenotipic</t>
    </r>
    <r>
      <rPr>
        <sz val="14"/>
        <rFont val="Arial"/>
        <family val="2"/>
      </rPr>
      <t xml:space="preserve">, </t>
    </r>
    <r>
      <rPr>
        <b/>
        <sz val="14"/>
        <rFont val="Arial"/>
        <family val="2"/>
      </rPr>
      <t>citogenetic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si biomolecular al leucemiilor</t>
    </r>
    <r>
      <rPr>
        <sz val="14"/>
        <rFont val="Arial"/>
        <family val="2"/>
      </rPr>
      <t xml:space="preserve"> acute</t>
    </r>
  </si>
  <si>
    <r>
      <t xml:space="preserve">Subprogramul de </t>
    </r>
    <r>
      <rPr>
        <b/>
        <sz val="14"/>
        <rFont val="Arial"/>
        <family val="2"/>
      </rPr>
      <t>radioterapie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</si>
</sst>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4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4" fontId="6" fillId="0" borderId="0" xfId="58" applyNumberFormat="1" applyFont="1" applyFill="1" applyAlignment="1">
      <alignment vertical="center"/>
      <protection/>
    </xf>
    <xf numFmtId="0" fontId="6" fillId="0" borderId="0" xfId="58" applyFont="1" applyFill="1" applyAlignment="1">
      <alignment horizontal="center" vertical="center"/>
      <protection/>
    </xf>
    <xf numFmtId="0" fontId="24" fillId="0" borderId="0" xfId="58" applyFont="1" applyFill="1" applyAlignment="1">
      <alignment horizontal="center" vertical="center" wrapText="1"/>
      <protection/>
    </xf>
    <xf numFmtId="4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6" fillId="0" borderId="10" xfId="58" applyFont="1" applyFill="1" applyBorder="1" applyAlignment="1">
      <alignment horizontal="center" vertical="center" wrapText="1"/>
      <protection/>
    </xf>
    <xf numFmtId="4" fontId="6" fillId="0" borderId="10" xfId="58" applyNumberFormat="1" applyFont="1" applyFill="1" applyBorder="1" applyAlignment="1">
      <alignment horizontal="center" vertical="center" wrapText="1"/>
      <protection/>
    </xf>
    <xf numFmtId="0" fontId="24" fillId="0" borderId="0" xfId="0" applyFont="1" applyFill="1" applyAlignment="1">
      <alignment vertical="center" wrapText="1"/>
    </xf>
    <xf numFmtId="0" fontId="24" fillId="0" borderId="11" xfId="58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/>
    </xf>
    <xf numFmtId="0" fontId="24" fillId="0" borderId="12" xfId="58" applyFont="1" applyFill="1" applyBorder="1" applyAlignment="1">
      <alignment horizontal="center" vertical="center" wrapText="1"/>
      <protection/>
    </xf>
    <xf numFmtId="0" fontId="24" fillId="0" borderId="10" xfId="57" applyFont="1" applyFill="1" applyBorder="1" applyAlignment="1">
      <alignment horizontal="center" vertical="center" wrapText="1"/>
      <protection/>
    </xf>
    <xf numFmtId="4" fontId="24" fillId="0" borderId="10" xfId="0" applyNumberFormat="1" applyFont="1" applyFill="1" applyBorder="1" applyAlignment="1">
      <alignment horizontal="center" vertical="center"/>
    </xf>
    <xf numFmtId="0" fontId="6" fillId="0" borderId="10" xfId="57" applyFont="1" applyFill="1" applyBorder="1" applyAlignment="1">
      <alignment horizontal="center" vertical="center" wrapText="1"/>
      <protection/>
    </xf>
    <xf numFmtId="0" fontId="24" fillId="0" borderId="13" xfId="58" applyFont="1" applyFill="1" applyBorder="1" applyAlignment="1">
      <alignment horizontal="center" vertical="center" wrapText="1"/>
      <protection/>
    </xf>
    <xf numFmtId="4" fontId="24" fillId="0" borderId="10" xfId="58" applyNumberFormat="1" applyFont="1" applyFill="1" applyBorder="1" applyAlignment="1">
      <alignment horizontal="center" vertical="center" wrapText="1"/>
      <protection/>
    </xf>
    <xf numFmtId="4" fontId="6" fillId="0" borderId="10" xfId="58" applyNumberFormat="1" applyFont="1" applyFill="1" applyBorder="1" applyAlignment="1">
      <alignment horizontal="center" vertical="center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6" fillId="0" borderId="12" xfId="58" applyFont="1" applyFill="1" applyBorder="1" applyAlignment="1">
      <alignment horizontal="center" vertical="center" wrapText="1"/>
      <protection/>
    </xf>
    <xf numFmtId="0" fontId="6" fillId="0" borderId="13" xfId="58" applyFont="1" applyFill="1" applyBorder="1" applyAlignment="1">
      <alignment horizontal="center" vertical="center" wrapText="1"/>
      <protection/>
    </xf>
    <xf numFmtId="4" fontId="24" fillId="0" borderId="10" xfId="58" applyNumberFormat="1" applyFont="1" applyFill="1" applyBorder="1" applyAlignment="1">
      <alignment horizontal="center" vertical="center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24" fillId="0" borderId="10" xfId="58" applyFont="1" applyFill="1" applyBorder="1" applyAlignment="1">
      <alignment horizontal="center" vertical="center" wrapText="1"/>
      <protection/>
    </xf>
    <xf numFmtId="4" fontId="24" fillId="0" borderId="11" xfId="58" applyNumberFormat="1" applyFont="1" applyFill="1" applyBorder="1" applyAlignment="1">
      <alignment horizontal="center" vertical="center" wrapText="1"/>
      <protection/>
    </xf>
    <xf numFmtId="4" fontId="24" fillId="0" borderId="12" xfId="58" applyNumberFormat="1" applyFont="1" applyFill="1" applyBorder="1" applyAlignment="1">
      <alignment horizontal="center" vertical="center" wrapText="1"/>
      <protection/>
    </xf>
    <xf numFmtId="4" fontId="24" fillId="0" borderId="13" xfId="58" applyNumberFormat="1" applyFont="1" applyFill="1" applyBorder="1" applyAlignment="1">
      <alignment horizontal="center" vertical="center" wrapText="1"/>
      <protection/>
    </xf>
    <xf numFmtId="4" fontId="6" fillId="0" borderId="10" xfId="58" applyNumberFormat="1" applyFont="1" applyFill="1" applyBorder="1" applyAlignment="1">
      <alignment horizontal="center" vertical="center" wrapText="1"/>
      <protection/>
    </xf>
    <xf numFmtId="4" fontId="24" fillId="0" borderId="10" xfId="58" applyNumberFormat="1" applyFont="1" applyFill="1" applyBorder="1" applyAlignment="1">
      <alignment horizontal="center" vertical="center" wrapText="1"/>
      <protection/>
    </xf>
    <xf numFmtId="0" fontId="24" fillId="0" borderId="10" xfId="58" applyFont="1" applyFill="1" applyBorder="1" applyAlignment="1">
      <alignment horizontal="center" vertical="center" wrapText="1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24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4" fontId="6" fillId="0" borderId="11" xfId="58" applyNumberFormat="1" applyFont="1" applyFill="1" applyBorder="1" applyAlignment="1">
      <alignment horizontal="center" vertical="center" wrapText="1"/>
      <protection/>
    </xf>
    <xf numFmtId="4" fontId="6" fillId="0" borderId="12" xfId="58" applyNumberFormat="1" applyFont="1" applyFill="1" applyBorder="1" applyAlignment="1">
      <alignment horizontal="center" vertical="center" wrapText="1"/>
      <protection/>
    </xf>
    <xf numFmtId="4" fontId="6" fillId="0" borderId="13" xfId="58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3"/>
  <sheetViews>
    <sheetView tabSelected="1" zoomScale="83" zoomScaleNormal="83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561" sqref="I561"/>
    </sheetView>
  </sheetViews>
  <sheetFormatPr defaultColWidth="9.140625" defaultRowHeight="15"/>
  <cols>
    <col min="1" max="1" width="36.140625" style="6" customWidth="1"/>
    <col min="2" max="2" width="47.28125" style="7" customWidth="1"/>
    <col min="3" max="3" width="36.8515625" style="4" customWidth="1"/>
    <col min="4" max="16384" width="9.140625" style="5" customWidth="1"/>
  </cols>
  <sheetData>
    <row r="1" spans="1:3" s="5" customFormat="1" ht="18">
      <c r="A1" s="2"/>
      <c r="B1" s="3"/>
      <c r="C1" s="4"/>
    </row>
    <row r="2" spans="1:3" s="5" customFormat="1" ht="16.5" customHeight="1">
      <c r="A2" s="2"/>
      <c r="B2" s="3"/>
      <c r="C2" s="4"/>
    </row>
    <row r="3" spans="1:3" s="5" customFormat="1" ht="33" customHeight="1">
      <c r="A3" s="1" t="s">
        <v>142</v>
      </c>
      <c r="B3" s="1"/>
      <c r="C3" s="4"/>
    </row>
    <row r="4" spans="1:3" s="5" customFormat="1" ht="16.5" customHeight="1">
      <c r="A4" s="6"/>
      <c r="B4" s="7"/>
      <c r="C4" s="4"/>
    </row>
    <row r="5" spans="1:3" s="10" customFormat="1" ht="36" customHeight="1">
      <c r="A5" s="8" t="s">
        <v>9</v>
      </c>
      <c r="B5" s="9" t="s">
        <v>0</v>
      </c>
      <c r="C5" s="9" t="s">
        <v>75</v>
      </c>
    </row>
    <row r="6" spans="1:3" s="5" customFormat="1" ht="36.75" customHeight="1">
      <c r="A6" s="11" t="s">
        <v>143</v>
      </c>
      <c r="B6" s="9" t="s">
        <v>10</v>
      </c>
      <c r="C6" s="12">
        <f>C7+C8+C9+C10+C11+C12+C13+C14+C16+C15</f>
        <v>5704623.279999999</v>
      </c>
    </row>
    <row r="7" spans="1:3" s="5" customFormat="1" ht="56.25" customHeight="1">
      <c r="A7" s="13"/>
      <c r="B7" s="14" t="s">
        <v>144</v>
      </c>
      <c r="C7" s="15">
        <v>788569.52</v>
      </c>
    </row>
    <row r="8" spans="1:3" s="5" customFormat="1" ht="69" customHeight="1">
      <c r="A8" s="13"/>
      <c r="B8" s="14" t="s">
        <v>145</v>
      </c>
      <c r="C8" s="15">
        <v>1352034.9</v>
      </c>
    </row>
    <row r="9" spans="1:3" s="5" customFormat="1" ht="51.75" customHeight="1">
      <c r="A9" s="13"/>
      <c r="B9" s="14" t="s">
        <v>146</v>
      </c>
      <c r="C9" s="15">
        <v>425164.19</v>
      </c>
    </row>
    <row r="10" spans="1:3" s="5" customFormat="1" ht="79.5" customHeight="1">
      <c r="A10" s="13"/>
      <c r="B10" s="14" t="s">
        <v>147</v>
      </c>
      <c r="C10" s="15">
        <v>1713181.9</v>
      </c>
    </row>
    <row r="11" spans="1:3" s="5" customFormat="1" ht="70.5" customHeight="1">
      <c r="A11" s="13"/>
      <c r="B11" s="14" t="s">
        <v>148</v>
      </c>
      <c r="C11" s="15">
        <v>0</v>
      </c>
    </row>
    <row r="12" spans="1:3" s="5" customFormat="1" ht="57.75" customHeight="1">
      <c r="A12" s="13"/>
      <c r="B12" s="14" t="s">
        <v>149</v>
      </c>
      <c r="C12" s="15">
        <v>141532.6</v>
      </c>
    </row>
    <row r="13" spans="1:3" s="5" customFormat="1" ht="81" customHeight="1">
      <c r="A13" s="13"/>
      <c r="B13" s="14" t="s">
        <v>150</v>
      </c>
      <c r="C13" s="15">
        <v>289797.33</v>
      </c>
    </row>
    <row r="14" spans="1:3" s="5" customFormat="1" ht="51.75" customHeight="1">
      <c r="A14" s="13"/>
      <c r="B14" s="14" t="s">
        <v>151</v>
      </c>
      <c r="C14" s="15">
        <v>917776.02</v>
      </c>
    </row>
    <row r="15" spans="1:3" s="5" customFormat="1" ht="42" customHeight="1">
      <c r="A15" s="13"/>
      <c r="B15" s="16" t="s">
        <v>72</v>
      </c>
      <c r="C15" s="15">
        <v>76566.82</v>
      </c>
    </row>
    <row r="16" spans="1:3" s="5" customFormat="1" ht="26.25" customHeight="1">
      <c r="A16" s="13"/>
      <c r="B16" s="14" t="s">
        <v>58</v>
      </c>
      <c r="C16" s="15">
        <v>0</v>
      </c>
    </row>
    <row r="17" spans="1:3" s="5" customFormat="1" ht="30" customHeight="1">
      <c r="A17" s="13"/>
      <c r="B17" s="9" t="s">
        <v>1</v>
      </c>
      <c r="C17" s="12">
        <f>C18+C19+C20+C21+C22+C23+C24</f>
        <v>125783.68999999999</v>
      </c>
    </row>
    <row r="18" spans="1:3" s="5" customFormat="1" ht="63.75" customHeight="1">
      <c r="A18" s="13"/>
      <c r="B18" s="14" t="s">
        <v>144</v>
      </c>
      <c r="C18" s="15">
        <v>0</v>
      </c>
    </row>
    <row r="19" spans="1:3" s="5" customFormat="1" ht="81.75" customHeight="1">
      <c r="A19" s="13"/>
      <c r="B19" s="14" t="s">
        <v>145</v>
      </c>
      <c r="C19" s="15">
        <v>0</v>
      </c>
    </row>
    <row r="20" spans="1:3" s="5" customFormat="1" ht="47.25" customHeight="1">
      <c r="A20" s="13"/>
      <c r="B20" s="14" t="s">
        <v>146</v>
      </c>
      <c r="C20" s="15">
        <v>3856.18</v>
      </c>
    </row>
    <row r="21" spans="1:3" s="5" customFormat="1" ht="79.5" customHeight="1">
      <c r="A21" s="13"/>
      <c r="B21" s="14" t="s">
        <v>147</v>
      </c>
      <c r="C21" s="15">
        <v>0</v>
      </c>
    </row>
    <row r="22" spans="1:3" s="5" customFormat="1" ht="55.5" customHeight="1">
      <c r="A22" s="13"/>
      <c r="B22" s="14" t="s">
        <v>149</v>
      </c>
      <c r="C22" s="15">
        <v>0</v>
      </c>
    </row>
    <row r="23" spans="1:3" s="5" customFormat="1" ht="51" customHeight="1">
      <c r="A23" s="13"/>
      <c r="B23" s="14" t="s">
        <v>151</v>
      </c>
      <c r="C23" s="15">
        <v>0</v>
      </c>
    </row>
    <row r="24" spans="1:3" s="5" customFormat="1" ht="33" customHeight="1">
      <c r="A24" s="13"/>
      <c r="B24" s="14" t="s">
        <v>58</v>
      </c>
      <c r="C24" s="15">
        <v>121927.51</v>
      </c>
    </row>
    <row r="25" spans="1:3" s="5" customFormat="1" ht="36.75" customHeight="1">
      <c r="A25" s="13"/>
      <c r="B25" s="9" t="s">
        <v>16</v>
      </c>
      <c r="C25" s="12">
        <f>C26+C27+C28+C29+C30+C31+C32+C33</f>
        <v>231897.02</v>
      </c>
    </row>
    <row r="26" spans="1:3" s="5" customFormat="1" ht="60.75" customHeight="1">
      <c r="A26" s="13"/>
      <c r="B26" s="14" t="s">
        <v>144</v>
      </c>
      <c r="C26" s="15">
        <v>0</v>
      </c>
    </row>
    <row r="27" spans="1:3" s="5" customFormat="1" ht="81" customHeight="1">
      <c r="A27" s="13"/>
      <c r="B27" s="14" t="s">
        <v>145</v>
      </c>
      <c r="C27" s="15">
        <v>0</v>
      </c>
    </row>
    <row r="28" spans="1:3" s="5" customFormat="1" ht="58.5" customHeight="1">
      <c r="A28" s="13"/>
      <c r="B28" s="14" t="s">
        <v>146</v>
      </c>
      <c r="C28" s="15">
        <v>2569.96</v>
      </c>
    </row>
    <row r="29" spans="1:3" s="5" customFormat="1" ht="85.5" customHeight="1">
      <c r="A29" s="13"/>
      <c r="B29" s="14" t="s">
        <v>147</v>
      </c>
      <c r="C29" s="15">
        <v>0</v>
      </c>
    </row>
    <row r="30" spans="1:3" s="5" customFormat="1" ht="67.5" customHeight="1">
      <c r="A30" s="13"/>
      <c r="B30" s="14" t="s">
        <v>148</v>
      </c>
      <c r="C30" s="15">
        <v>0</v>
      </c>
    </row>
    <row r="31" spans="1:3" s="5" customFormat="1" ht="57" customHeight="1">
      <c r="A31" s="13"/>
      <c r="B31" s="14" t="s">
        <v>149</v>
      </c>
      <c r="C31" s="15">
        <v>0</v>
      </c>
    </row>
    <row r="32" spans="1:3" s="5" customFormat="1" ht="51.75" customHeight="1">
      <c r="A32" s="13"/>
      <c r="B32" s="14" t="s">
        <v>151</v>
      </c>
      <c r="C32" s="15">
        <v>0</v>
      </c>
    </row>
    <row r="33" spans="1:3" s="5" customFormat="1" ht="30.75" customHeight="1">
      <c r="A33" s="13"/>
      <c r="B33" s="14" t="s">
        <v>58</v>
      </c>
      <c r="C33" s="15">
        <v>229327.06</v>
      </c>
    </row>
    <row r="34" spans="1:3" s="5" customFormat="1" ht="36" customHeight="1">
      <c r="A34" s="13"/>
      <c r="B34" s="9" t="s">
        <v>11</v>
      </c>
      <c r="C34" s="12">
        <f>C35+C36+C37</f>
        <v>4498.96</v>
      </c>
    </row>
    <row r="35" spans="1:3" s="5" customFormat="1" ht="55.5" customHeight="1">
      <c r="A35" s="13"/>
      <c r="B35" s="14" t="s">
        <v>146</v>
      </c>
      <c r="C35" s="15">
        <v>4498.96</v>
      </c>
    </row>
    <row r="36" spans="1:3" s="5" customFormat="1" ht="54" customHeight="1">
      <c r="A36" s="13"/>
      <c r="B36" s="14" t="s">
        <v>152</v>
      </c>
      <c r="C36" s="15">
        <v>0</v>
      </c>
    </row>
    <row r="37" spans="1:3" s="5" customFormat="1" ht="51.75" customHeight="1">
      <c r="A37" s="13"/>
      <c r="B37" s="16" t="s">
        <v>58</v>
      </c>
      <c r="C37" s="15">
        <v>0</v>
      </c>
    </row>
    <row r="38" spans="1:3" s="5" customFormat="1" ht="45.75" customHeight="1">
      <c r="A38" s="17"/>
      <c r="B38" s="9" t="s">
        <v>7</v>
      </c>
      <c r="C38" s="12">
        <f>C34+C25+C17+C6</f>
        <v>6066802.949999999</v>
      </c>
    </row>
    <row r="39" spans="1:3" s="5" customFormat="1" ht="52.5" customHeight="1">
      <c r="A39" s="11" t="s">
        <v>153</v>
      </c>
      <c r="B39" s="9" t="s">
        <v>12</v>
      </c>
      <c r="C39" s="12">
        <f>C40+C41+C42</f>
        <v>130508.68</v>
      </c>
    </row>
    <row r="40" spans="1:3" s="5" customFormat="1" ht="28.5" customHeight="1">
      <c r="A40" s="13"/>
      <c r="B40" s="18" t="s">
        <v>2</v>
      </c>
      <c r="C40" s="15">
        <v>0</v>
      </c>
    </row>
    <row r="41" spans="1:3" s="5" customFormat="1" ht="33.75" customHeight="1">
      <c r="A41" s="13"/>
      <c r="B41" s="18" t="s">
        <v>13</v>
      </c>
      <c r="C41" s="15">
        <v>0</v>
      </c>
    </row>
    <row r="42" spans="1:3" s="5" customFormat="1" ht="33.75" customHeight="1">
      <c r="A42" s="13"/>
      <c r="B42" s="18" t="s">
        <v>14</v>
      </c>
      <c r="C42" s="15">
        <v>130508.68</v>
      </c>
    </row>
    <row r="43" spans="1:3" s="5" customFormat="1" ht="37.5" customHeight="1">
      <c r="A43" s="13"/>
      <c r="B43" s="9" t="s">
        <v>17</v>
      </c>
      <c r="C43" s="12">
        <f>C44+C45</f>
        <v>0</v>
      </c>
    </row>
    <row r="44" spans="1:3" s="5" customFormat="1" ht="28.5" customHeight="1">
      <c r="A44" s="13"/>
      <c r="B44" s="18" t="s">
        <v>2</v>
      </c>
      <c r="C44" s="15">
        <v>0</v>
      </c>
    </row>
    <row r="45" spans="1:3" s="5" customFormat="1" ht="32.25" customHeight="1">
      <c r="A45" s="13"/>
      <c r="B45" s="18" t="s">
        <v>13</v>
      </c>
      <c r="C45" s="15">
        <v>0</v>
      </c>
    </row>
    <row r="46" spans="1:3" s="5" customFormat="1" ht="40.5" customHeight="1">
      <c r="A46" s="13"/>
      <c r="B46" s="9" t="s">
        <v>19</v>
      </c>
      <c r="C46" s="12">
        <f>C47</f>
        <v>7587.19</v>
      </c>
    </row>
    <row r="47" spans="1:3" s="5" customFormat="1" ht="42.75" customHeight="1">
      <c r="A47" s="13"/>
      <c r="B47" s="18" t="s">
        <v>14</v>
      </c>
      <c r="C47" s="15">
        <v>7587.19</v>
      </c>
    </row>
    <row r="48" spans="1:3" s="5" customFormat="1" ht="40.5" customHeight="1">
      <c r="A48" s="13"/>
      <c r="B48" s="9" t="s">
        <v>41</v>
      </c>
      <c r="C48" s="12">
        <f>C49+C50+C51</f>
        <v>828.69</v>
      </c>
    </row>
    <row r="49" spans="1:3" s="5" customFormat="1" ht="42.75" customHeight="1">
      <c r="A49" s="13"/>
      <c r="B49" s="18" t="s">
        <v>2</v>
      </c>
      <c r="C49" s="15">
        <v>0</v>
      </c>
    </row>
    <row r="50" spans="1:3" s="5" customFormat="1" ht="42.75" customHeight="1">
      <c r="A50" s="13"/>
      <c r="B50" s="18" t="s">
        <v>13</v>
      </c>
      <c r="C50" s="15">
        <v>504.42</v>
      </c>
    </row>
    <row r="51" spans="1:3" s="5" customFormat="1" ht="42.75" customHeight="1">
      <c r="A51" s="13"/>
      <c r="B51" s="18" t="s">
        <v>14</v>
      </c>
      <c r="C51" s="15">
        <v>324.27</v>
      </c>
    </row>
    <row r="52" spans="1:3" s="5" customFormat="1" ht="28.5" customHeight="1">
      <c r="A52" s="17"/>
      <c r="B52" s="9" t="s">
        <v>7</v>
      </c>
      <c r="C52" s="12">
        <f>C43+C39+C46+C48</f>
        <v>138924.56</v>
      </c>
    </row>
    <row r="53" spans="1:3" s="5" customFormat="1" ht="28.5" customHeight="1">
      <c r="A53" s="11" t="s">
        <v>154</v>
      </c>
      <c r="B53" s="18" t="s">
        <v>15</v>
      </c>
      <c r="C53" s="15">
        <v>639622.98</v>
      </c>
    </row>
    <row r="54" spans="1:3" s="5" customFormat="1" ht="28.5" customHeight="1">
      <c r="A54" s="13"/>
      <c r="B54" s="18" t="s">
        <v>16</v>
      </c>
      <c r="C54" s="15">
        <v>2001907.89</v>
      </c>
    </row>
    <row r="55" spans="1:3" s="5" customFormat="1" ht="28.5" customHeight="1">
      <c r="A55" s="13"/>
      <c r="B55" s="18" t="s">
        <v>17</v>
      </c>
      <c r="C55" s="15">
        <v>0</v>
      </c>
    </row>
    <row r="56" spans="1:3" s="5" customFormat="1" ht="28.5" customHeight="1">
      <c r="A56" s="13"/>
      <c r="B56" s="18" t="s">
        <v>10</v>
      </c>
      <c r="C56" s="15">
        <v>0</v>
      </c>
    </row>
    <row r="57" spans="1:3" s="5" customFormat="1" ht="28.5" customHeight="1">
      <c r="A57" s="13"/>
      <c r="B57" s="18" t="s">
        <v>18</v>
      </c>
      <c r="C57" s="15">
        <v>24221.28</v>
      </c>
    </row>
    <row r="58" spans="1:3" s="5" customFormat="1" ht="32.25" customHeight="1">
      <c r="A58" s="13"/>
      <c r="B58" s="18" t="s">
        <v>48</v>
      </c>
      <c r="C58" s="15">
        <v>54532.81</v>
      </c>
    </row>
    <row r="59" spans="1:3" s="5" customFormat="1" ht="46.5" customHeight="1">
      <c r="A59" s="17"/>
      <c r="B59" s="9" t="s">
        <v>7</v>
      </c>
      <c r="C59" s="19">
        <f>C58+C57+C56+C55+C54+C53</f>
        <v>2720284.96</v>
      </c>
    </row>
    <row r="60" spans="1:3" s="5" customFormat="1" ht="32.25" customHeight="1">
      <c r="A60" s="11" t="s">
        <v>155</v>
      </c>
      <c r="B60" s="18" t="s">
        <v>19</v>
      </c>
      <c r="C60" s="15">
        <v>2071427.05</v>
      </c>
    </row>
    <row r="61" spans="1:3" s="5" customFormat="1" ht="28.5" customHeight="1">
      <c r="A61" s="13"/>
      <c r="B61" s="18" t="s">
        <v>16</v>
      </c>
      <c r="C61" s="15">
        <v>629056.43</v>
      </c>
    </row>
    <row r="62" spans="1:3" s="5" customFormat="1" ht="28.5" customHeight="1">
      <c r="A62" s="13"/>
      <c r="B62" s="18" t="s">
        <v>20</v>
      </c>
      <c r="C62" s="15">
        <v>70324.58</v>
      </c>
    </row>
    <row r="63" spans="1:3" s="5" customFormat="1" ht="28.5" customHeight="1">
      <c r="A63" s="13"/>
      <c r="B63" s="18" t="s">
        <v>15</v>
      </c>
      <c r="C63" s="15">
        <v>686237.26</v>
      </c>
    </row>
    <row r="64" spans="1:3" s="5" customFormat="1" ht="28.5" customHeight="1">
      <c r="A64" s="13"/>
      <c r="B64" s="18" t="s">
        <v>21</v>
      </c>
      <c r="C64" s="15">
        <v>138293.63</v>
      </c>
    </row>
    <row r="65" spans="1:3" s="5" customFormat="1" ht="28.5" customHeight="1">
      <c r="A65" s="13"/>
      <c r="B65" s="18" t="s">
        <v>11</v>
      </c>
      <c r="C65" s="15">
        <v>4398235.19</v>
      </c>
    </row>
    <row r="66" spans="1:3" s="5" customFormat="1" ht="28.5" customHeight="1">
      <c r="A66" s="13"/>
      <c r="B66" s="18" t="s">
        <v>34</v>
      </c>
      <c r="C66" s="15">
        <v>89559.95</v>
      </c>
    </row>
    <row r="67" spans="1:3" s="5" customFormat="1" ht="28.5" customHeight="1">
      <c r="A67" s="13"/>
      <c r="B67" s="18" t="s">
        <v>23</v>
      </c>
      <c r="C67" s="15">
        <v>24277.14</v>
      </c>
    </row>
    <row r="68" spans="1:3" s="5" customFormat="1" ht="28.5" customHeight="1">
      <c r="A68" s="13"/>
      <c r="B68" s="18" t="s">
        <v>10</v>
      </c>
      <c r="C68" s="15">
        <v>1529846.5</v>
      </c>
    </row>
    <row r="69" spans="1:3" s="5" customFormat="1" ht="28.5" customHeight="1">
      <c r="A69" s="13"/>
      <c r="B69" s="18" t="s">
        <v>24</v>
      </c>
      <c r="C69" s="15">
        <v>393100.11</v>
      </c>
    </row>
    <row r="70" spans="1:3" s="5" customFormat="1" ht="28.5" customHeight="1">
      <c r="A70" s="13"/>
      <c r="B70" s="18" t="s">
        <v>25</v>
      </c>
      <c r="C70" s="15">
        <v>515001.7</v>
      </c>
    </row>
    <row r="71" spans="1:3" s="5" customFormat="1" ht="28.5" customHeight="1">
      <c r="A71" s="13"/>
      <c r="B71" s="18" t="s">
        <v>26</v>
      </c>
      <c r="C71" s="15">
        <v>1248072.65</v>
      </c>
    </row>
    <row r="72" spans="1:3" s="5" customFormat="1" ht="28.5" customHeight="1">
      <c r="A72" s="13"/>
      <c r="B72" s="18" t="s">
        <v>17</v>
      </c>
      <c r="C72" s="15">
        <v>1357760.98</v>
      </c>
    </row>
    <row r="73" spans="1:3" s="5" customFormat="1" ht="28.5" customHeight="1">
      <c r="A73" s="13"/>
      <c r="B73" s="18" t="s">
        <v>27</v>
      </c>
      <c r="C73" s="15">
        <v>595488.55</v>
      </c>
    </row>
    <row r="74" spans="1:3" s="5" customFormat="1" ht="28.5" customHeight="1">
      <c r="A74" s="13"/>
      <c r="B74" s="18" t="s">
        <v>28</v>
      </c>
      <c r="C74" s="15">
        <v>1147365.51</v>
      </c>
    </row>
    <row r="75" spans="1:3" s="5" customFormat="1" ht="21.75" customHeight="1">
      <c r="A75" s="13"/>
      <c r="B75" s="18" t="s">
        <v>29</v>
      </c>
      <c r="C75" s="15">
        <v>136150.16</v>
      </c>
    </row>
    <row r="76" spans="1:3" s="5" customFormat="1" ht="43.5" customHeight="1">
      <c r="A76" s="13"/>
      <c r="B76" s="18" t="s">
        <v>30</v>
      </c>
      <c r="C76" s="15">
        <v>0</v>
      </c>
    </row>
    <row r="77" spans="1:3" s="5" customFormat="1" ht="33.75" customHeight="1">
      <c r="A77" s="13"/>
      <c r="B77" s="18" t="s">
        <v>31</v>
      </c>
      <c r="C77" s="15">
        <v>17131.75</v>
      </c>
    </row>
    <row r="78" spans="1:3" s="5" customFormat="1" ht="27.75" customHeight="1">
      <c r="A78" s="13"/>
      <c r="B78" s="18" t="s">
        <v>41</v>
      </c>
      <c r="C78" s="15">
        <v>916862.41</v>
      </c>
    </row>
    <row r="79" spans="1:3" s="5" customFormat="1" ht="30" customHeight="1">
      <c r="A79" s="13"/>
      <c r="B79" s="18" t="s">
        <v>43</v>
      </c>
      <c r="C79" s="15">
        <v>796340.54</v>
      </c>
    </row>
    <row r="80" spans="1:3" s="5" customFormat="1" ht="30" customHeight="1">
      <c r="A80" s="13"/>
      <c r="B80" s="18" t="s">
        <v>59</v>
      </c>
      <c r="C80" s="15">
        <v>1942.38</v>
      </c>
    </row>
    <row r="81" spans="1:3" s="5" customFormat="1" ht="30" customHeight="1">
      <c r="A81" s="13"/>
      <c r="B81" s="18" t="s">
        <v>50</v>
      </c>
      <c r="C81" s="15">
        <v>563692.19</v>
      </c>
    </row>
    <row r="82" spans="1:3" s="5" customFormat="1" ht="30" customHeight="1">
      <c r="A82" s="13"/>
      <c r="B82" s="18" t="s">
        <v>45</v>
      </c>
      <c r="C82" s="15">
        <v>243562.45</v>
      </c>
    </row>
    <row r="83" spans="1:3" s="5" customFormat="1" ht="30" customHeight="1">
      <c r="A83" s="13"/>
      <c r="B83" s="18" t="s">
        <v>52</v>
      </c>
      <c r="C83" s="15">
        <v>0</v>
      </c>
    </row>
    <row r="84" spans="1:3" s="5" customFormat="1" ht="30" customHeight="1">
      <c r="A84" s="13"/>
      <c r="B84" s="18" t="s">
        <v>53</v>
      </c>
      <c r="C84" s="15">
        <v>85807.38</v>
      </c>
    </row>
    <row r="85" spans="1:3" s="5" customFormat="1" ht="30" customHeight="1">
      <c r="A85" s="13"/>
      <c r="B85" s="18" t="s">
        <v>54</v>
      </c>
      <c r="C85" s="15">
        <v>494642.75</v>
      </c>
    </row>
    <row r="86" spans="1:3" s="5" customFormat="1" ht="32.25" customHeight="1">
      <c r="A86" s="13"/>
      <c r="B86" s="18" t="s">
        <v>57</v>
      </c>
      <c r="C86" s="15">
        <v>112096.55</v>
      </c>
    </row>
    <row r="87" spans="1:3" s="5" customFormat="1" ht="28.5" customHeight="1">
      <c r="A87" s="13"/>
      <c r="B87" s="18" t="s">
        <v>62</v>
      </c>
      <c r="C87" s="15">
        <v>170995.78</v>
      </c>
    </row>
    <row r="88" spans="1:3" s="5" customFormat="1" ht="28.5" customHeight="1">
      <c r="A88" s="13"/>
      <c r="B88" s="18" t="s">
        <v>63</v>
      </c>
      <c r="C88" s="15">
        <v>248252.96</v>
      </c>
    </row>
    <row r="89" spans="1:3" s="5" customFormat="1" ht="28.5" customHeight="1">
      <c r="A89" s="13"/>
      <c r="B89" s="18" t="s">
        <v>65</v>
      </c>
      <c r="C89" s="15">
        <v>559057.97</v>
      </c>
    </row>
    <row r="90" spans="1:3" s="5" customFormat="1" ht="28.5" customHeight="1">
      <c r="A90" s="13"/>
      <c r="B90" s="18" t="s">
        <v>66</v>
      </c>
      <c r="C90" s="15">
        <v>321354.24</v>
      </c>
    </row>
    <row r="91" spans="1:3" s="5" customFormat="1" ht="32.25" customHeight="1">
      <c r="A91" s="13"/>
      <c r="B91" s="18" t="s">
        <v>67</v>
      </c>
      <c r="C91" s="15">
        <v>457427.58</v>
      </c>
    </row>
    <row r="92" spans="1:3" s="5" customFormat="1" ht="32.25" customHeight="1">
      <c r="A92" s="13"/>
      <c r="B92" s="18" t="s">
        <v>73</v>
      </c>
      <c r="C92" s="15">
        <v>187899.16</v>
      </c>
    </row>
    <row r="93" spans="1:3" s="5" customFormat="1" ht="33" customHeight="1">
      <c r="A93" s="17"/>
      <c r="B93" s="9" t="s">
        <v>7</v>
      </c>
      <c r="C93" s="19">
        <f>C60+C61+C62+C63+C64+C65+C66+C67+C68+C69+C70+C71+C72+C73+C74+C75+C76+C77+C78+C79+C80+C81+C82+C83+C84+C85+C86+C87+C88+C89+C90+C91+C92</f>
        <v>20207263.479999997</v>
      </c>
    </row>
    <row r="94" spans="1:3" s="5" customFormat="1" ht="43.5" customHeight="1">
      <c r="A94" s="20" t="s">
        <v>68</v>
      </c>
      <c r="B94" s="9" t="s">
        <v>10</v>
      </c>
      <c r="C94" s="19">
        <f>C95</f>
        <v>2977714.8</v>
      </c>
    </row>
    <row r="95" spans="1:3" s="5" customFormat="1" ht="33" customHeight="1">
      <c r="A95" s="21"/>
      <c r="B95" s="18" t="s">
        <v>69</v>
      </c>
      <c r="C95" s="15">
        <v>2977714.8</v>
      </c>
    </row>
    <row r="96" spans="1:3" s="5" customFormat="1" ht="33" customHeight="1">
      <c r="A96" s="22"/>
      <c r="B96" s="9" t="s">
        <v>7</v>
      </c>
      <c r="C96" s="12">
        <f>C94</f>
        <v>2977714.8</v>
      </c>
    </row>
    <row r="97" spans="1:3" s="5" customFormat="1" ht="28.5" customHeight="1">
      <c r="A97" s="11" t="s">
        <v>156</v>
      </c>
      <c r="B97" s="18" t="s">
        <v>32</v>
      </c>
      <c r="C97" s="15">
        <v>26560.33</v>
      </c>
    </row>
    <row r="98" spans="1:3" s="5" customFormat="1" ht="28.5" customHeight="1">
      <c r="A98" s="13"/>
      <c r="B98" s="18" t="s">
        <v>15</v>
      </c>
      <c r="C98" s="15">
        <v>8879.14</v>
      </c>
    </row>
    <row r="99" spans="1:3" s="5" customFormat="1" ht="31.5" customHeight="1">
      <c r="A99" s="13"/>
      <c r="B99" s="18" t="s">
        <v>33</v>
      </c>
      <c r="C99" s="15">
        <v>0</v>
      </c>
    </row>
    <row r="100" spans="1:3" s="5" customFormat="1" ht="28.5" customHeight="1">
      <c r="A100" s="13"/>
      <c r="B100" s="18" t="s">
        <v>34</v>
      </c>
      <c r="C100" s="15">
        <v>0</v>
      </c>
    </row>
    <row r="101" spans="1:3" s="5" customFormat="1" ht="28.5" customHeight="1">
      <c r="A101" s="13"/>
      <c r="B101" s="18" t="s">
        <v>17</v>
      </c>
      <c r="C101" s="15">
        <v>3882.79</v>
      </c>
    </row>
    <row r="102" spans="1:3" s="5" customFormat="1" ht="28.5" customHeight="1">
      <c r="A102" s="13"/>
      <c r="B102" s="18" t="s">
        <v>29</v>
      </c>
      <c r="C102" s="15">
        <v>305.9</v>
      </c>
    </row>
    <row r="103" spans="1:3" s="5" customFormat="1" ht="28.5" customHeight="1">
      <c r="A103" s="17"/>
      <c r="B103" s="9" t="s">
        <v>7</v>
      </c>
      <c r="C103" s="19">
        <f>C102+C101+C100+C99+C98+C97</f>
        <v>39628.16</v>
      </c>
    </row>
    <row r="104" spans="1:3" s="5" customFormat="1" ht="33" customHeight="1">
      <c r="A104" s="11" t="s">
        <v>157</v>
      </c>
      <c r="B104" s="9" t="s">
        <v>10</v>
      </c>
      <c r="C104" s="23">
        <v>0</v>
      </c>
    </row>
    <row r="105" spans="1:3" s="5" customFormat="1" ht="33" customHeight="1">
      <c r="A105" s="13"/>
      <c r="B105" s="9" t="s">
        <v>21</v>
      </c>
      <c r="C105" s="23">
        <v>0</v>
      </c>
    </row>
    <row r="106" spans="1:3" s="25" customFormat="1" ht="36" customHeight="1">
      <c r="A106" s="17"/>
      <c r="B106" s="9" t="s">
        <v>7</v>
      </c>
      <c r="C106" s="24">
        <f>C104+C105</f>
        <v>0</v>
      </c>
    </row>
    <row r="107" spans="1:3" s="5" customFormat="1" ht="32.25" customHeight="1">
      <c r="A107" s="11" t="s">
        <v>158</v>
      </c>
      <c r="B107" s="9" t="s">
        <v>16</v>
      </c>
      <c r="C107" s="12">
        <f>C108+C109+C110+C111+C112+C113+C114</f>
        <v>581355.49</v>
      </c>
    </row>
    <row r="108" spans="1:3" s="5" customFormat="1" ht="46.5" customHeight="1">
      <c r="A108" s="13"/>
      <c r="B108" s="18" t="s">
        <v>35</v>
      </c>
      <c r="C108" s="15">
        <v>176153.66</v>
      </c>
    </row>
    <row r="109" spans="1:3" s="5" customFormat="1" ht="49.5" customHeight="1">
      <c r="A109" s="13"/>
      <c r="B109" s="18" t="s">
        <v>4</v>
      </c>
      <c r="C109" s="15">
        <v>202329.29</v>
      </c>
    </row>
    <row r="110" spans="1:3" s="5" customFormat="1" ht="42.75" customHeight="1">
      <c r="A110" s="13"/>
      <c r="B110" s="18" t="s">
        <v>42</v>
      </c>
      <c r="C110" s="15">
        <v>0</v>
      </c>
    </row>
    <row r="111" spans="1:3" s="5" customFormat="1" ht="49.5" customHeight="1">
      <c r="A111" s="13"/>
      <c r="B111" s="18" t="s">
        <v>44</v>
      </c>
      <c r="C111" s="15">
        <v>0</v>
      </c>
    </row>
    <row r="112" spans="1:3" s="5" customFormat="1" ht="48" customHeight="1">
      <c r="A112" s="13"/>
      <c r="B112" s="18" t="s">
        <v>47</v>
      </c>
      <c r="C112" s="15">
        <v>52066.21</v>
      </c>
    </row>
    <row r="113" spans="1:3" s="5" customFormat="1" ht="43.5" customHeight="1">
      <c r="A113" s="13"/>
      <c r="B113" s="18" t="s">
        <v>64</v>
      </c>
      <c r="C113" s="15">
        <v>150806.33</v>
      </c>
    </row>
    <row r="114" spans="1:3" s="5" customFormat="1" ht="49.5" customHeight="1">
      <c r="A114" s="13"/>
      <c r="B114" s="18" t="s">
        <v>159</v>
      </c>
      <c r="C114" s="15">
        <v>0</v>
      </c>
    </row>
    <row r="115" spans="1:3" s="5" customFormat="1" ht="38.25" customHeight="1">
      <c r="A115" s="13"/>
      <c r="B115" s="9" t="s">
        <v>10</v>
      </c>
      <c r="C115" s="12">
        <f>C116+C117+C118+C119+C120+C121+C122+C123+C124+C125+C126</f>
        <v>6724676.58</v>
      </c>
    </row>
    <row r="116" spans="1:3" s="5" customFormat="1" ht="48.75" customHeight="1">
      <c r="A116" s="13"/>
      <c r="B116" s="18" t="s">
        <v>35</v>
      </c>
      <c r="C116" s="15">
        <v>161865</v>
      </c>
    </row>
    <row r="117" spans="1:3" s="5" customFormat="1" ht="43.5" customHeight="1">
      <c r="A117" s="13"/>
      <c r="B117" s="18" t="s">
        <v>4</v>
      </c>
      <c r="C117" s="15">
        <v>50031</v>
      </c>
    </row>
    <row r="118" spans="1:3" s="5" customFormat="1" ht="49.5" customHeight="1">
      <c r="A118" s="13"/>
      <c r="B118" s="18" t="s">
        <v>37</v>
      </c>
      <c r="C118" s="15">
        <v>268421.14</v>
      </c>
    </row>
    <row r="119" spans="1:3" s="5" customFormat="1" ht="48" customHeight="1">
      <c r="A119" s="13"/>
      <c r="B119" s="18" t="s">
        <v>70</v>
      </c>
      <c r="C119" s="15">
        <v>0</v>
      </c>
    </row>
    <row r="120" spans="1:3" s="5" customFormat="1" ht="48" customHeight="1">
      <c r="A120" s="13"/>
      <c r="B120" s="18" t="s">
        <v>47</v>
      </c>
      <c r="C120" s="15">
        <v>565759.24</v>
      </c>
    </row>
    <row r="121" spans="1:3" s="5" customFormat="1" ht="48" customHeight="1">
      <c r="A121" s="13"/>
      <c r="B121" s="18" t="s">
        <v>49</v>
      </c>
      <c r="C121" s="15">
        <v>0</v>
      </c>
    </row>
    <row r="122" spans="1:3" s="5" customFormat="1" ht="51" customHeight="1">
      <c r="A122" s="13"/>
      <c r="B122" s="18" t="s">
        <v>71</v>
      </c>
      <c r="C122" s="15">
        <v>3512119.52</v>
      </c>
    </row>
    <row r="123" spans="1:3" s="5" customFormat="1" ht="43.5" customHeight="1">
      <c r="A123" s="13"/>
      <c r="B123" s="18" t="s">
        <v>64</v>
      </c>
      <c r="C123" s="15">
        <v>58553.8</v>
      </c>
    </row>
    <row r="124" spans="1:3" s="5" customFormat="1" ht="49.5" customHeight="1">
      <c r="A124" s="13"/>
      <c r="B124" s="18" t="s">
        <v>159</v>
      </c>
      <c r="C124" s="15">
        <v>0</v>
      </c>
    </row>
    <row r="125" spans="1:3" s="5" customFormat="1" ht="49.5" customHeight="1">
      <c r="A125" s="13"/>
      <c r="B125" s="18" t="s">
        <v>160</v>
      </c>
      <c r="C125" s="15">
        <v>2051796.38</v>
      </c>
    </row>
    <row r="126" spans="1:3" s="5" customFormat="1" ht="51" customHeight="1">
      <c r="A126" s="13"/>
      <c r="B126" s="18" t="s">
        <v>8</v>
      </c>
      <c r="C126" s="15">
        <v>56130.5</v>
      </c>
    </row>
    <row r="127" spans="1:3" s="5" customFormat="1" ht="28.5" customHeight="1">
      <c r="A127" s="13"/>
      <c r="B127" s="9" t="s">
        <v>15</v>
      </c>
      <c r="C127" s="12">
        <f>C128+C129+C130+C131+C132+C133+C134+C135</f>
        <v>1373689.17</v>
      </c>
    </row>
    <row r="128" spans="1:3" s="5" customFormat="1" ht="45.75" customHeight="1">
      <c r="A128" s="13"/>
      <c r="B128" s="18" t="s">
        <v>35</v>
      </c>
      <c r="C128" s="15">
        <v>300186</v>
      </c>
    </row>
    <row r="129" spans="1:3" s="5" customFormat="1" ht="46.5" customHeight="1">
      <c r="A129" s="13"/>
      <c r="B129" s="18" t="s">
        <v>4</v>
      </c>
      <c r="C129" s="15">
        <v>100062</v>
      </c>
    </row>
    <row r="130" spans="1:3" s="5" customFormat="1" ht="24.75" customHeight="1">
      <c r="A130" s="13"/>
      <c r="B130" s="18" t="s">
        <v>37</v>
      </c>
      <c r="C130" s="15">
        <v>0</v>
      </c>
    </row>
    <row r="131" spans="1:3" s="5" customFormat="1" ht="40.5" customHeight="1">
      <c r="A131" s="13"/>
      <c r="B131" s="18" t="s">
        <v>70</v>
      </c>
      <c r="C131" s="15">
        <v>115083.17</v>
      </c>
    </row>
    <row r="132" spans="1:3" s="5" customFormat="1" ht="62.25" customHeight="1">
      <c r="A132" s="13"/>
      <c r="B132" s="18" t="s">
        <v>47</v>
      </c>
      <c r="C132" s="15">
        <v>0</v>
      </c>
    </row>
    <row r="133" spans="1:3" s="5" customFormat="1" ht="62.25" customHeight="1">
      <c r="A133" s="13"/>
      <c r="B133" s="18" t="s">
        <v>49</v>
      </c>
      <c r="C133" s="15">
        <v>0</v>
      </c>
    </row>
    <row r="134" spans="1:3" s="5" customFormat="1" ht="49.5" customHeight="1">
      <c r="A134" s="13"/>
      <c r="B134" s="18" t="s">
        <v>159</v>
      </c>
      <c r="C134" s="15">
        <v>858358</v>
      </c>
    </row>
    <row r="135" spans="1:3" s="5" customFormat="1" ht="49.5" customHeight="1">
      <c r="A135" s="13"/>
      <c r="B135" s="18" t="s">
        <v>160</v>
      </c>
      <c r="C135" s="15">
        <v>0</v>
      </c>
    </row>
    <row r="136" spans="1:3" s="5" customFormat="1" ht="28.5" customHeight="1">
      <c r="A136" s="13"/>
      <c r="B136" s="9" t="s">
        <v>17</v>
      </c>
      <c r="C136" s="12">
        <f>C137+C138+C139</f>
        <v>40501.66</v>
      </c>
    </row>
    <row r="137" spans="1:3" s="5" customFormat="1" ht="48.75" customHeight="1">
      <c r="A137" s="13"/>
      <c r="B137" s="18" t="s">
        <v>35</v>
      </c>
      <c r="C137" s="15">
        <v>12673.1</v>
      </c>
    </row>
    <row r="138" spans="1:3" s="5" customFormat="1" ht="43.5" customHeight="1">
      <c r="A138" s="13"/>
      <c r="B138" s="18" t="s">
        <v>4</v>
      </c>
      <c r="C138" s="15">
        <v>12673.1</v>
      </c>
    </row>
    <row r="139" spans="1:3" s="5" customFormat="1" ht="51" customHeight="1">
      <c r="A139" s="13"/>
      <c r="B139" s="18" t="s">
        <v>6</v>
      </c>
      <c r="C139" s="15">
        <v>15155.46</v>
      </c>
    </row>
    <row r="140" spans="1:3" s="5" customFormat="1" ht="35.25" customHeight="1">
      <c r="A140" s="13"/>
      <c r="B140" s="9" t="s">
        <v>18</v>
      </c>
      <c r="C140" s="12">
        <f>C141+C142+C143+C144+C145</f>
        <v>2590599.0500000003</v>
      </c>
    </row>
    <row r="141" spans="1:3" s="5" customFormat="1" ht="51.75" customHeight="1">
      <c r="A141" s="13"/>
      <c r="B141" s="18" t="s">
        <v>35</v>
      </c>
      <c r="C141" s="15">
        <v>124472.95</v>
      </c>
    </row>
    <row r="142" spans="1:3" s="5" customFormat="1" ht="43.5" customHeight="1">
      <c r="A142" s="13"/>
      <c r="B142" s="18" t="s">
        <v>4</v>
      </c>
      <c r="C142" s="15">
        <v>0</v>
      </c>
    </row>
    <row r="143" spans="1:3" s="5" customFormat="1" ht="43.5" customHeight="1">
      <c r="A143" s="13"/>
      <c r="B143" s="18" t="s">
        <v>49</v>
      </c>
      <c r="C143" s="15">
        <v>0</v>
      </c>
    </row>
    <row r="144" spans="1:3" s="5" customFormat="1" ht="43.5" customHeight="1">
      <c r="A144" s="13"/>
      <c r="B144" s="18" t="s">
        <v>71</v>
      </c>
      <c r="C144" s="15">
        <v>2466126.1</v>
      </c>
    </row>
    <row r="145" spans="1:3" s="5" customFormat="1" ht="43.5" customHeight="1">
      <c r="A145" s="13"/>
      <c r="B145" s="18" t="s">
        <v>61</v>
      </c>
      <c r="C145" s="15">
        <v>0</v>
      </c>
    </row>
    <row r="146" spans="1:3" s="5" customFormat="1" ht="34.5" customHeight="1">
      <c r="A146" s="13"/>
      <c r="B146" s="9" t="s">
        <v>36</v>
      </c>
      <c r="C146" s="12">
        <f>C147+C148</f>
        <v>147839.97</v>
      </c>
    </row>
    <row r="147" spans="1:3" s="5" customFormat="1" ht="48.75" customHeight="1">
      <c r="A147" s="13"/>
      <c r="B147" s="18" t="s">
        <v>35</v>
      </c>
      <c r="C147" s="15">
        <v>0</v>
      </c>
    </row>
    <row r="148" spans="1:3" s="5" customFormat="1" ht="48" customHeight="1">
      <c r="A148" s="13"/>
      <c r="B148" s="18" t="s">
        <v>4</v>
      </c>
      <c r="C148" s="15">
        <v>147839.97</v>
      </c>
    </row>
    <row r="149" spans="1:3" s="5" customFormat="1" ht="43.5" customHeight="1">
      <c r="A149" s="13"/>
      <c r="B149" s="9" t="s">
        <v>22</v>
      </c>
      <c r="C149" s="19">
        <f>C150+C151</f>
        <v>0</v>
      </c>
    </row>
    <row r="150" spans="1:3" s="5" customFormat="1" ht="43.5" customHeight="1">
      <c r="A150" s="13"/>
      <c r="B150" s="18" t="s">
        <v>5</v>
      </c>
      <c r="C150" s="15">
        <v>0</v>
      </c>
    </row>
    <row r="151" spans="1:3" s="5" customFormat="1" ht="43.5" customHeight="1">
      <c r="A151" s="13"/>
      <c r="B151" s="18" t="s">
        <v>55</v>
      </c>
      <c r="C151" s="15">
        <v>0</v>
      </c>
    </row>
    <row r="152" spans="1:3" s="5" customFormat="1" ht="43.5" customHeight="1">
      <c r="A152" s="13"/>
      <c r="B152" s="9" t="s">
        <v>34</v>
      </c>
      <c r="C152" s="19">
        <f>C153+C154+C155+C156</f>
        <v>7012.42</v>
      </c>
    </row>
    <row r="153" spans="1:3" s="5" customFormat="1" ht="43.5" customHeight="1">
      <c r="A153" s="13"/>
      <c r="B153" s="18" t="s">
        <v>5</v>
      </c>
      <c r="C153" s="15">
        <v>0</v>
      </c>
    </row>
    <row r="154" spans="1:3" s="5" customFormat="1" ht="43.5" customHeight="1">
      <c r="A154" s="13"/>
      <c r="B154" s="18" t="s">
        <v>6</v>
      </c>
      <c r="C154" s="15">
        <v>7012.42</v>
      </c>
    </row>
    <row r="155" spans="1:3" s="5" customFormat="1" ht="51" customHeight="1">
      <c r="A155" s="13"/>
      <c r="B155" s="18" t="s">
        <v>47</v>
      </c>
      <c r="C155" s="15">
        <v>0</v>
      </c>
    </row>
    <row r="156" spans="1:3" s="5" customFormat="1" ht="49.5" customHeight="1">
      <c r="A156" s="13"/>
      <c r="B156" s="18" t="s">
        <v>160</v>
      </c>
      <c r="C156" s="15">
        <v>0</v>
      </c>
    </row>
    <row r="157" spans="1:3" s="5" customFormat="1" ht="43.5" customHeight="1">
      <c r="A157" s="13"/>
      <c r="B157" s="18" t="s">
        <v>76</v>
      </c>
      <c r="C157" s="15">
        <v>0</v>
      </c>
    </row>
    <row r="158" spans="1:3" s="5" customFormat="1" ht="43.5" customHeight="1">
      <c r="A158" s="13"/>
      <c r="B158" s="9" t="s">
        <v>38</v>
      </c>
      <c r="C158" s="19">
        <f>C159+C160</f>
        <v>731934.72</v>
      </c>
    </row>
    <row r="159" spans="1:3" s="5" customFormat="1" ht="43.5" customHeight="1">
      <c r="A159" s="13"/>
      <c r="B159" s="18" t="s">
        <v>6</v>
      </c>
      <c r="C159" s="15">
        <v>599521.96</v>
      </c>
    </row>
    <row r="160" spans="1:3" s="5" customFormat="1" ht="51" customHeight="1">
      <c r="A160" s="13"/>
      <c r="B160" s="18" t="s">
        <v>70</v>
      </c>
      <c r="C160" s="15">
        <v>132412.76</v>
      </c>
    </row>
    <row r="161" spans="1:3" s="5" customFormat="1" ht="43.5" customHeight="1">
      <c r="A161" s="13"/>
      <c r="B161" s="9" t="s">
        <v>30</v>
      </c>
      <c r="C161" s="19">
        <f>C162</f>
        <v>104484.78</v>
      </c>
    </row>
    <row r="162" spans="1:3" s="5" customFormat="1" ht="43.5" customHeight="1">
      <c r="A162" s="13"/>
      <c r="B162" s="18" t="s">
        <v>6</v>
      </c>
      <c r="C162" s="15">
        <v>104484.78</v>
      </c>
    </row>
    <row r="163" spans="1:3" s="5" customFormat="1" ht="43.5" customHeight="1">
      <c r="A163" s="13"/>
      <c r="B163" s="9" t="s">
        <v>1</v>
      </c>
      <c r="C163" s="19">
        <f>C164+C165+C166</f>
        <v>0</v>
      </c>
    </row>
    <row r="164" spans="1:3" s="5" customFormat="1" ht="33" customHeight="1">
      <c r="A164" s="13"/>
      <c r="B164" s="26" t="s">
        <v>8</v>
      </c>
      <c r="C164" s="15">
        <v>0</v>
      </c>
    </row>
    <row r="165" spans="1:3" s="5" customFormat="1" ht="33" customHeight="1">
      <c r="A165" s="13"/>
      <c r="B165" s="18" t="s">
        <v>46</v>
      </c>
      <c r="C165" s="15">
        <v>0</v>
      </c>
    </row>
    <row r="166" spans="1:3" s="5" customFormat="1" ht="51" customHeight="1">
      <c r="A166" s="13"/>
      <c r="B166" s="18" t="s">
        <v>47</v>
      </c>
      <c r="C166" s="15">
        <v>0</v>
      </c>
    </row>
    <row r="167" spans="1:3" s="5" customFormat="1" ht="43.5" customHeight="1">
      <c r="A167" s="13"/>
      <c r="B167" s="9" t="s">
        <v>45</v>
      </c>
      <c r="C167" s="19">
        <f>C168+C169</f>
        <v>0</v>
      </c>
    </row>
    <row r="168" spans="1:3" s="5" customFormat="1" ht="33" customHeight="1">
      <c r="A168" s="13"/>
      <c r="B168" s="18" t="s">
        <v>44</v>
      </c>
      <c r="C168" s="15">
        <v>0</v>
      </c>
    </row>
    <row r="169" spans="1:3" s="5" customFormat="1" ht="50.25" customHeight="1">
      <c r="A169" s="13"/>
      <c r="B169" s="18" t="s">
        <v>60</v>
      </c>
      <c r="C169" s="15">
        <v>0</v>
      </c>
    </row>
    <row r="170" spans="1:3" s="5" customFormat="1" ht="43.5" customHeight="1">
      <c r="A170" s="13"/>
      <c r="B170" s="9" t="s">
        <v>21</v>
      </c>
      <c r="C170" s="19">
        <f>C171</f>
        <v>0</v>
      </c>
    </row>
    <row r="171" spans="1:3" s="5" customFormat="1" ht="33" customHeight="1">
      <c r="A171" s="13"/>
      <c r="B171" s="18" t="s">
        <v>44</v>
      </c>
      <c r="C171" s="15">
        <v>0</v>
      </c>
    </row>
    <row r="172" spans="1:3" s="5" customFormat="1" ht="43.5" customHeight="1">
      <c r="A172" s="13"/>
      <c r="B172" s="9" t="s">
        <v>11</v>
      </c>
      <c r="C172" s="19">
        <f>C173+C174+C175</f>
        <v>146854.96000000002</v>
      </c>
    </row>
    <row r="173" spans="1:3" s="5" customFormat="1" ht="51" customHeight="1">
      <c r="A173" s="13"/>
      <c r="B173" s="18" t="s">
        <v>47</v>
      </c>
      <c r="C173" s="15">
        <v>134672.6</v>
      </c>
    </row>
    <row r="174" spans="1:3" s="5" customFormat="1" ht="51" customHeight="1">
      <c r="A174" s="13"/>
      <c r="B174" s="18" t="s">
        <v>64</v>
      </c>
      <c r="C174" s="15">
        <v>12182.36</v>
      </c>
    </row>
    <row r="175" spans="1:3" s="5" customFormat="1" ht="51" customHeight="1">
      <c r="A175" s="13"/>
      <c r="B175" s="18" t="s">
        <v>74</v>
      </c>
      <c r="C175" s="15">
        <v>0</v>
      </c>
    </row>
    <row r="176" spans="1:3" s="5" customFormat="1" ht="43.5" customHeight="1">
      <c r="A176" s="13"/>
      <c r="B176" s="9" t="s">
        <v>32</v>
      </c>
      <c r="C176" s="19">
        <f>C177</f>
        <v>0</v>
      </c>
    </row>
    <row r="177" spans="1:3" s="5" customFormat="1" ht="51" customHeight="1">
      <c r="A177" s="13"/>
      <c r="B177" s="18" t="s">
        <v>46</v>
      </c>
      <c r="C177" s="15">
        <v>0</v>
      </c>
    </row>
    <row r="178" spans="1:3" s="5" customFormat="1" ht="55.5" customHeight="1">
      <c r="A178" s="13"/>
      <c r="B178" s="9" t="s">
        <v>48</v>
      </c>
      <c r="C178" s="19">
        <f>C179+C180+C181+C182+C183</f>
        <v>7679.6</v>
      </c>
    </row>
    <row r="179" spans="1:3" s="5" customFormat="1" ht="50.25" customHeight="1">
      <c r="A179" s="13"/>
      <c r="B179" s="18" t="s">
        <v>35</v>
      </c>
      <c r="C179" s="15">
        <v>0</v>
      </c>
    </row>
    <row r="180" spans="1:3" s="5" customFormat="1" ht="48" customHeight="1">
      <c r="A180" s="13"/>
      <c r="B180" s="18" t="s">
        <v>4</v>
      </c>
      <c r="C180" s="15">
        <v>7679.6</v>
      </c>
    </row>
    <row r="181" spans="1:3" s="5" customFormat="1" ht="51" customHeight="1">
      <c r="A181" s="13"/>
      <c r="B181" s="18" t="s">
        <v>6</v>
      </c>
      <c r="C181" s="15">
        <v>0</v>
      </c>
    </row>
    <row r="182" spans="1:3" s="5" customFormat="1" ht="32.25" customHeight="1">
      <c r="A182" s="13"/>
      <c r="B182" s="18" t="s">
        <v>49</v>
      </c>
      <c r="C182" s="15">
        <v>0</v>
      </c>
    </row>
    <row r="183" spans="1:3" s="5" customFormat="1" ht="51" customHeight="1">
      <c r="A183" s="13"/>
      <c r="B183" s="18" t="s">
        <v>71</v>
      </c>
      <c r="C183" s="15">
        <v>0</v>
      </c>
    </row>
    <row r="184" spans="1:3" s="5" customFormat="1" ht="55.5" customHeight="1">
      <c r="A184" s="13"/>
      <c r="B184" s="9" t="s">
        <v>40</v>
      </c>
      <c r="C184" s="19">
        <f>C185</f>
        <v>0</v>
      </c>
    </row>
    <row r="185" spans="1:3" s="5" customFormat="1" ht="51" customHeight="1">
      <c r="A185" s="13"/>
      <c r="B185" s="18" t="s">
        <v>4</v>
      </c>
      <c r="C185" s="15">
        <v>0</v>
      </c>
    </row>
    <row r="186" spans="1:3" s="5" customFormat="1" ht="55.5" customHeight="1">
      <c r="A186" s="13"/>
      <c r="B186" s="9" t="s">
        <v>51</v>
      </c>
      <c r="C186" s="19">
        <f>C187+C188+C189</f>
        <v>25940756.81</v>
      </c>
    </row>
    <row r="187" spans="1:3" s="5" customFormat="1" ht="51" customHeight="1">
      <c r="A187" s="13"/>
      <c r="B187" s="18" t="s">
        <v>71</v>
      </c>
      <c r="C187" s="15">
        <v>25828904.5</v>
      </c>
    </row>
    <row r="188" spans="1:3" s="5" customFormat="1" ht="51" customHeight="1">
      <c r="A188" s="13"/>
      <c r="B188" s="18" t="s">
        <v>35</v>
      </c>
      <c r="C188" s="15">
        <v>111852.31</v>
      </c>
    </row>
    <row r="189" spans="1:3" s="5" customFormat="1" ht="51" customHeight="1">
      <c r="A189" s="13"/>
      <c r="B189" s="18" t="s">
        <v>4</v>
      </c>
      <c r="C189" s="15">
        <v>0</v>
      </c>
    </row>
    <row r="190" spans="1:3" s="5" customFormat="1" ht="55.5" customHeight="1">
      <c r="A190" s="13"/>
      <c r="B190" s="9" t="s">
        <v>56</v>
      </c>
      <c r="C190" s="19">
        <f>C191</f>
        <v>0</v>
      </c>
    </row>
    <row r="191" spans="1:3" s="5" customFormat="1" ht="51" customHeight="1">
      <c r="A191" s="13"/>
      <c r="B191" s="18" t="s">
        <v>44</v>
      </c>
      <c r="C191" s="15">
        <v>0</v>
      </c>
    </row>
    <row r="192" spans="1:3" s="5" customFormat="1" ht="55.5" customHeight="1">
      <c r="A192" s="13"/>
      <c r="B192" s="9" t="s">
        <v>57</v>
      </c>
      <c r="C192" s="19">
        <f>C193+C194</f>
        <v>0</v>
      </c>
    </row>
    <row r="193" spans="1:3" s="5" customFormat="1" ht="43.5" customHeight="1">
      <c r="A193" s="13"/>
      <c r="B193" s="18" t="s">
        <v>37</v>
      </c>
      <c r="C193" s="15">
        <v>0</v>
      </c>
    </row>
    <row r="194" spans="1:3" s="5" customFormat="1" ht="43.5" customHeight="1">
      <c r="A194" s="13"/>
      <c r="B194" s="18" t="s">
        <v>160</v>
      </c>
      <c r="C194" s="15">
        <v>0</v>
      </c>
    </row>
    <row r="195" spans="1:3" s="5" customFormat="1" ht="54.75" customHeight="1">
      <c r="A195" s="17"/>
      <c r="B195" s="9" t="s">
        <v>7</v>
      </c>
      <c r="C195" s="19">
        <f>C107+C115+C127+C136+C140+C146+C149+C152+C158+C161+C163+C167+C170+C172+C176+C178+C184+C186+C190+C192</f>
        <v>38397385.21</v>
      </c>
    </row>
    <row r="196" spans="1:3" s="5" customFormat="1" ht="28.5" customHeight="1">
      <c r="A196" s="27" t="s">
        <v>161</v>
      </c>
      <c r="B196" s="18" t="s">
        <v>18</v>
      </c>
      <c r="C196" s="15">
        <v>0</v>
      </c>
    </row>
    <row r="197" spans="1:3" s="5" customFormat="1" ht="28.5" customHeight="1">
      <c r="A197" s="28"/>
      <c r="B197" s="18" t="s">
        <v>3</v>
      </c>
      <c r="C197" s="15">
        <v>0</v>
      </c>
    </row>
    <row r="198" spans="1:3" s="5" customFormat="1" ht="28.5" customHeight="1">
      <c r="A198" s="28"/>
      <c r="B198" s="18" t="s">
        <v>39</v>
      </c>
      <c r="C198" s="15">
        <v>0</v>
      </c>
    </row>
    <row r="199" spans="1:3" s="5" customFormat="1" ht="43.5" customHeight="1">
      <c r="A199" s="29"/>
      <c r="B199" s="9" t="s">
        <v>7</v>
      </c>
      <c r="C199" s="19">
        <f>C198+C197+C196</f>
        <v>0</v>
      </c>
    </row>
    <row r="200" spans="1:3" s="5" customFormat="1" ht="28.5" customHeight="1">
      <c r="A200" s="30" t="s">
        <v>162</v>
      </c>
      <c r="B200" s="18" t="s">
        <v>18</v>
      </c>
      <c r="C200" s="15">
        <v>0</v>
      </c>
    </row>
    <row r="201" spans="1:3" s="5" customFormat="1" ht="28.5" customHeight="1">
      <c r="A201" s="30"/>
      <c r="B201" s="18" t="s">
        <v>3</v>
      </c>
      <c r="C201" s="15">
        <v>0</v>
      </c>
    </row>
    <row r="202" spans="1:3" s="5" customFormat="1" ht="28.5" customHeight="1">
      <c r="A202" s="30"/>
      <c r="B202" s="18" t="s">
        <v>39</v>
      </c>
      <c r="C202" s="15">
        <v>0</v>
      </c>
    </row>
    <row r="203" spans="1:3" s="5" customFormat="1" ht="52.5" customHeight="1">
      <c r="A203" s="30"/>
      <c r="B203" s="9" t="s">
        <v>7</v>
      </c>
      <c r="C203" s="19">
        <f>C202+C201+C200</f>
        <v>0</v>
      </c>
    </row>
    <row r="204" spans="1:3" s="5" customFormat="1" ht="35.25" customHeight="1">
      <c r="A204" s="11" t="s">
        <v>163</v>
      </c>
      <c r="B204" s="9" t="s">
        <v>77</v>
      </c>
      <c r="C204" s="12">
        <f>C205+C206+C207+C208</f>
        <v>0</v>
      </c>
    </row>
    <row r="205" spans="1:3" s="5" customFormat="1" ht="28.5" customHeight="1">
      <c r="A205" s="13"/>
      <c r="B205" s="18" t="s">
        <v>78</v>
      </c>
      <c r="C205" s="15">
        <v>0</v>
      </c>
    </row>
    <row r="206" spans="1:3" s="5" customFormat="1" ht="34.5" customHeight="1">
      <c r="A206" s="13"/>
      <c r="B206" s="18" t="s">
        <v>79</v>
      </c>
      <c r="C206" s="15">
        <v>0</v>
      </c>
    </row>
    <row r="207" spans="1:3" s="5" customFormat="1" ht="48.75" customHeight="1">
      <c r="A207" s="13"/>
      <c r="B207" s="18" t="s">
        <v>80</v>
      </c>
      <c r="C207" s="15">
        <v>0</v>
      </c>
    </row>
    <row r="208" spans="1:3" s="5" customFormat="1" ht="34.5" customHeight="1">
      <c r="A208" s="13"/>
      <c r="B208" s="18" t="s">
        <v>81</v>
      </c>
      <c r="C208" s="15">
        <v>0</v>
      </c>
    </row>
    <row r="209" spans="1:3" s="5" customFormat="1" ht="40.5" customHeight="1">
      <c r="A209" s="13"/>
      <c r="B209" s="9" t="s">
        <v>22</v>
      </c>
      <c r="C209" s="12">
        <f>C210+C211+C212+C213</f>
        <v>771202.25</v>
      </c>
    </row>
    <row r="210" spans="1:3" s="5" customFormat="1" ht="28.5" customHeight="1">
      <c r="A210" s="13"/>
      <c r="B210" s="18" t="s">
        <v>78</v>
      </c>
      <c r="C210" s="15">
        <v>674492</v>
      </c>
    </row>
    <row r="211" spans="1:3" s="5" customFormat="1" ht="39.75" customHeight="1">
      <c r="A211" s="13"/>
      <c r="B211" s="18" t="s">
        <v>79</v>
      </c>
      <c r="C211" s="15">
        <v>0</v>
      </c>
    </row>
    <row r="212" spans="1:3" s="5" customFormat="1" ht="34.5" customHeight="1">
      <c r="A212" s="13"/>
      <c r="B212" s="18" t="s">
        <v>80</v>
      </c>
      <c r="C212" s="15">
        <v>0</v>
      </c>
    </row>
    <row r="213" spans="1:3" s="5" customFormat="1" ht="38.25" customHeight="1">
      <c r="A213" s="13"/>
      <c r="B213" s="18" t="s">
        <v>81</v>
      </c>
      <c r="C213" s="15">
        <v>96710.25</v>
      </c>
    </row>
    <row r="214" spans="1:3" s="5" customFormat="1" ht="33" customHeight="1">
      <c r="A214" s="13"/>
      <c r="B214" s="9" t="s">
        <v>34</v>
      </c>
      <c r="C214" s="12">
        <f>C215+C216+C217+C218</f>
        <v>88727.3</v>
      </c>
    </row>
    <row r="215" spans="1:3" s="5" customFormat="1" ht="26.25" customHeight="1">
      <c r="A215" s="13"/>
      <c r="B215" s="18" t="s">
        <v>78</v>
      </c>
      <c r="C215" s="15">
        <v>0</v>
      </c>
    </row>
    <row r="216" spans="1:3" s="5" customFormat="1" ht="33" customHeight="1">
      <c r="A216" s="13"/>
      <c r="B216" s="18" t="s">
        <v>79</v>
      </c>
      <c r="C216" s="15">
        <v>0</v>
      </c>
    </row>
    <row r="217" spans="1:3" s="5" customFormat="1" ht="44.25" customHeight="1">
      <c r="A217" s="13"/>
      <c r="B217" s="18" t="s">
        <v>80</v>
      </c>
      <c r="C217" s="15">
        <v>0</v>
      </c>
    </row>
    <row r="218" spans="1:3" s="5" customFormat="1" ht="33" customHeight="1">
      <c r="A218" s="13"/>
      <c r="B218" s="18" t="s">
        <v>81</v>
      </c>
      <c r="C218" s="15">
        <v>88727.3</v>
      </c>
    </row>
    <row r="219" spans="1:3" s="5" customFormat="1" ht="40.5" customHeight="1">
      <c r="A219" s="13"/>
      <c r="B219" s="9" t="s">
        <v>82</v>
      </c>
      <c r="C219" s="12">
        <f>C220+C221+C222+C223</f>
        <v>0</v>
      </c>
    </row>
    <row r="220" spans="1:3" s="5" customFormat="1" ht="28.5" customHeight="1">
      <c r="A220" s="13"/>
      <c r="B220" s="18" t="s">
        <v>78</v>
      </c>
      <c r="C220" s="15">
        <v>0</v>
      </c>
    </row>
    <row r="221" spans="1:3" s="5" customFormat="1" ht="39.75" customHeight="1">
      <c r="A221" s="13"/>
      <c r="B221" s="18" t="s">
        <v>79</v>
      </c>
      <c r="C221" s="15">
        <v>0</v>
      </c>
    </row>
    <row r="222" spans="1:3" s="5" customFormat="1" ht="42" customHeight="1">
      <c r="A222" s="13"/>
      <c r="B222" s="18" t="s">
        <v>80</v>
      </c>
      <c r="C222" s="15">
        <v>0</v>
      </c>
    </row>
    <row r="223" spans="1:3" s="5" customFormat="1" ht="38.25" customHeight="1">
      <c r="A223" s="13"/>
      <c r="B223" s="18" t="s">
        <v>81</v>
      </c>
      <c r="C223" s="15">
        <v>0</v>
      </c>
    </row>
    <row r="224" spans="1:3" s="5" customFormat="1" ht="40.5" customHeight="1">
      <c r="A224" s="17"/>
      <c r="B224" s="9" t="s">
        <v>7</v>
      </c>
      <c r="C224" s="12">
        <f>C219+C214+C209+C204</f>
        <v>859929.55</v>
      </c>
    </row>
    <row r="225" spans="1:3" s="5" customFormat="1" ht="28.5" customHeight="1">
      <c r="A225" s="31" t="s">
        <v>164</v>
      </c>
      <c r="B225" s="9" t="s">
        <v>15</v>
      </c>
      <c r="C225" s="12">
        <f>C226+C227+C228+C229</f>
        <v>1092914.8199999998</v>
      </c>
    </row>
    <row r="226" spans="1:3" s="5" customFormat="1" ht="28.5" customHeight="1">
      <c r="A226" s="30"/>
      <c r="B226" s="18" t="s">
        <v>83</v>
      </c>
      <c r="C226" s="15">
        <v>1057571.4</v>
      </c>
    </row>
    <row r="227" spans="1:3" s="5" customFormat="1" ht="33.75" customHeight="1">
      <c r="A227" s="30"/>
      <c r="B227" s="18" t="s">
        <v>84</v>
      </c>
      <c r="C227" s="15">
        <v>0</v>
      </c>
    </row>
    <row r="228" spans="1:3" s="5" customFormat="1" ht="28.5" customHeight="1">
      <c r="A228" s="30"/>
      <c r="B228" s="18" t="s">
        <v>85</v>
      </c>
      <c r="C228" s="15">
        <v>0</v>
      </c>
    </row>
    <row r="229" spans="1:3" s="5" customFormat="1" ht="48" customHeight="1">
      <c r="A229" s="30"/>
      <c r="B229" s="18" t="s">
        <v>86</v>
      </c>
      <c r="C229" s="15">
        <v>35343.42</v>
      </c>
    </row>
    <row r="230" spans="1:3" s="5" customFormat="1" ht="37.5" customHeight="1">
      <c r="A230" s="30"/>
      <c r="B230" s="9" t="s">
        <v>87</v>
      </c>
      <c r="C230" s="12">
        <f>C231+C232+C233</f>
        <v>0</v>
      </c>
    </row>
    <row r="231" spans="1:3" s="5" customFormat="1" ht="28.5" customHeight="1">
      <c r="A231" s="30"/>
      <c r="B231" s="18" t="s">
        <v>83</v>
      </c>
      <c r="C231" s="15">
        <v>0</v>
      </c>
    </row>
    <row r="232" spans="1:3" s="5" customFormat="1" ht="33.75" customHeight="1">
      <c r="A232" s="30"/>
      <c r="B232" s="18" t="s">
        <v>85</v>
      </c>
      <c r="C232" s="15">
        <v>0</v>
      </c>
    </row>
    <row r="233" spans="1:3" s="5" customFormat="1" ht="33.75" customHeight="1">
      <c r="A233" s="30"/>
      <c r="B233" s="18" t="s">
        <v>86</v>
      </c>
      <c r="C233" s="15">
        <v>0</v>
      </c>
    </row>
    <row r="234" spans="1:3" s="5" customFormat="1" ht="34.5" customHeight="1">
      <c r="A234" s="30"/>
      <c r="B234" s="9" t="s">
        <v>40</v>
      </c>
      <c r="C234" s="12">
        <f>C235+C236</f>
        <v>268471.23</v>
      </c>
    </row>
    <row r="235" spans="1:3" s="5" customFormat="1" ht="28.5" customHeight="1">
      <c r="A235" s="30"/>
      <c r="B235" s="18" t="s">
        <v>83</v>
      </c>
      <c r="C235" s="15">
        <v>268471.23</v>
      </c>
    </row>
    <row r="236" spans="1:3" s="5" customFormat="1" ht="45.75" customHeight="1">
      <c r="A236" s="30"/>
      <c r="B236" s="18" t="s">
        <v>86</v>
      </c>
      <c r="C236" s="15">
        <v>0</v>
      </c>
    </row>
    <row r="237" spans="1:3" s="5" customFormat="1" ht="35.25" customHeight="1">
      <c r="A237" s="30"/>
      <c r="B237" s="9" t="s">
        <v>88</v>
      </c>
      <c r="C237" s="12">
        <f>C238+C239+C240+C241+C242+C243</f>
        <v>2109296.6</v>
      </c>
    </row>
    <row r="238" spans="1:3" s="5" customFormat="1" ht="28.5" customHeight="1">
      <c r="A238" s="30"/>
      <c r="B238" s="18" t="s">
        <v>83</v>
      </c>
      <c r="C238" s="15">
        <v>2063466.6</v>
      </c>
    </row>
    <row r="239" spans="1:3" s="5" customFormat="1" ht="48.75" customHeight="1">
      <c r="A239" s="30"/>
      <c r="B239" s="18" t="s">
        <v>84</v>
      </c>
      <c r="C239" s="15">
        <v>0</v>
      </c>
    </row>
    <row r="240" spans="1:3" s="5" customFormat="1" ht="34.5" customHeight="1">
      <c r="A240" s="30"/>
      <c r="B240" s="18" t="s">
        <v>89</v>
      </c>
      <c r="C240" s="15">
        <v>0</v>
      </c>
    </row>
    <row r="241" spans="1:3" s="5" customFormat="1" ht="33.75" customHeight="1">
      <c r="A241" s="30"/>
      <c r="B241" s="18" t="s">
        <v>85</v>
      </c>
      <c r="C241" s="15">
        <v>0</v>
      </c>
    </row>
    <row r="242" spans="1:3" s="5" customFormat="1" ht="28.5" customHeight="1">
      <c r="A242" s="30"/>
      <c r="B242" s="18" t="s">
        <v>90</v>
      </c>
      <c r="C242" s="15">
        <v>0</v>
      </c>
    </row>
    <row r="243" spans="1:3" s="5" customFormat="1" ht="44.25" customHeight="1">
      <c r="A243" s="30"/>
      <c r="B243" s="18" t="s">
        <v>86</v>
      </c>
      <c r="C243" s="15">
        <v>45830</v>
      </c>
    </row>
    <row r="244" spans="1:3" s="5" customFormat="1" ht="34.5" customHeight="1">
      <c r="A244" s="30"/>
      <c r="B244" s="9" t="s">
        <v>20</v>
      </c>
      <c r="C244" s="12">
        <f>C245+C246</f>
        <v>0</v>
      </c>
    </row>
    <row r="245" spans="1:3" s="5" customFormat="1" ht="28.5" customHeight="1">
      <c r="A245" s="30"/>
      <c r="B245" s="18" t="s">
        <v>83</v>
      </c>
      <c r="C245" s="15">
        <v>0</v>
      </c>
    </row>
    <row r="246" spans="1:3" s="5" customFormat="1" ht="45" customHeight="1">
      <c r="A246" s="30"/>
      <c r="B246" s="18" t="s">
        <v>86</v>
      </c>
      <c r="C246" s="15">
        <v>0</v>
      </c>
    </row>
    <row r="247" spans="1:3" s="5" customFormat="1" ht="32.25" customHeight="1">
      <c r="A247" s="30"/>
      <c r="B247" s="9" t="s">
        <v>91</v>
      </c>
      <c r="C247" s="12">
        <f>C248+C249+C250+C251</f>
        <v>502802.04</v>
      </c>
    </row>
    <row r="248" spans="1:3" s="5" customFormat="1" ht="28.5" customHeight="1">
      <c r="A248" s="30"/>
      <c r="B248" s="18" t="s">
        <v>83</v>
      </c>
      <c r="C248" s="15">
        <v>502802.04</v>
      </c>
    </row>
    <row r="249" spans="1:3" s="5" customFormat="1" ht="36.75" customHeight="1">
      <c r="A249" s="30"/>
      <c r="B249" s="18" t="s">
        <v>85</v>
      </c>
      <c r="C249" s="15">
        <v>0</v>
      </c>
    </row>
    <row r="250" spans="1:3" s="5" customFormat="1" ht="28.5" customHeight="1">
      <c r="A250" s="30"/>
      <c r="B250" s="18" t="s">
        <v>90</v>
      </c>
      <c r="C250" s="15">
        <v>0</v>
      </c>
    </row>
    <row r="251" spans="1:3" s="5" customFormat="1" ht="32.25" customHeight="1">
      <c r="A251" s="30"/>
      <c r="B251" s="18" t="s">
        <v>86</v>
      </c>
      <c r="C251" s="15">
        <v>0</v>
      </c>
    </row>
    <row r="252" spans="1:3" s="5" customFormat="1" ht="33" customHeight="1">
      <c r="A252" s="30"/>
      <c r="B252" s="9" t="s">
        <v>16</v>
      </c>
      <c r="C252" s="12">
        <f>C253+C254+C255+C256+C257</f>
        <v>498784.29</v>
      </c>
    </row>
    <row r="253" spans="1:3" s="5" customFormat="1" ht="28.5" customHeight="1">
      <c r="A253" s="30"/>
      <c r="B253" s="18" t="s">
        <v>83</v>
      </c>
      <c r="C253" s="15">
        <v>462784.29</v>
      </c>
    </row>
    <row r="254" spans="1:3" s="5" customFormat="1" ht="32.25" customHeight="1">
      <c r="A254" s="30"/>
      <c r="B254" s="18" t="s">
        <v>84</v>
      </c>
      <c r="C254" s="15">
        <v>0</v>
      </c>
    </row>
    <row r="255" spans="1:3" s="5" customFormat="1" ht="37.5" customHeight="1">
      <c r="A255" s="30"/>
      <c r="B255" s="18" t="s">
        <v>85</v>
      </c>
      <c r="C255" s="15">
        <v>0</v>
      </c>
    </row>
    <row r="256" spans="1:3" s="5" customFormat="1" ht="28.5" customHeight="1">
      <c r="A256" s="30"/>
      <c r="B256" s="18" t="s">
        <v>90</v>
      </c>
      <c r="C256" s="15">
        <v>0</v>
      </c>
    </row>
    <row r="257" spans="1:3" s="5" customFormat="1" ht="52.5" customHeight="1">
      <c r="A257" s="30"/>
      <c r="B257" s="18" t="s">
        <v>86</v>
      </c>
      <c r="C257" s="15">
        <v>36000</v>
      </c>
    </row>
    <row r="258" spans="1:3" s="5" customFormat="1" ht="32.25" customHeight="1">
      <c r="A258" s="30"/>
      <c r="B258" s="9" t="s">
        <v>17</v>
      </c>
      <c r="C258" s="12">
        <f>C259+C260+C261</f>
        <v>0</v>
      </c>
    </row>
    <row r="259" spans="1:3" s="5" customFormat="1" ht="28.5" customHeight="1">
      <c r="A259" s="30"/>
      <c r="B259" s="18" t="s">
        <v>83</v>
      </c>
      <c r="C259" s="15">
        <v>0</v>
      </c>
    </row>
    <row r="260" spans="1:3" s="5" customFormat="1" ht="49.5" customHeight="1">
      <c r="A260" s="30"/>
      <c r="B260" s="18" t="s">
        <v>84</v>
      </c>
      <c r="C260" s="15">
        <v>0</v>
      </c>
    </row>
    <row r="261" spans="1:3" s="5" customFormat="1" ht="49.5" customHeight="1">
      <c r="A261" s="30"/>
      <c r="B261" s="18" t="s">
        <v>86</v>
      </c>
      <c r="C261" s="15">
        <v>0</v>
      </c>
    </row>
    <row r="262" spans="1:3" s="5" customFormat="1" ht="31.5" customHeight="1">
      <c r="A262" s="30"/>
      <c r="B262" s="9" t="s">
        <v>22</v>
      </c>
      <c r="C262" s="12">
        <f>C263+C264+C265+C266+C267</f>
        <v>7194</v>
      </c>
    </row>
    <row r="263" spans="1:3" s="5" customFormat="1" ht="28.5" customHeight="1">
      <c r="A263" s="30"/>
      <c r="B263" s="18" t="s">
        <v>92</v>
      </c>
      <c r="C263" s="15">
        <v>7194</v>
      </c>
    </row>
    <row r="264" spans="1:3" s="5" customFormat="1" ht="46.5" customHeight="1">
      <c r="A264" s="30"/>
      <c r="B264" s="18" t="s">
        <v>93</v>
      </c>
      <c r="C264" s="15">
        <v>0</v>
      </c>
    </row>
    <row r="265" spans="1:3" s="5" customFormat="1" ht="32.25" customHeight="1">
      <c r="A265" s="30"/>
      <c r="B265" s="18" t="s">
        <v>89</v>
      </c>
      <c r="C265" s="15">
        <v>0</v>
      </c>
    </row>
    <row r="266" spans="1:3" s="5" customFormat="1" ht="32.25" customHeight="1">
      <c r="A266" s="30"/>
      <c r="B266" s="18" t="s">
        <v>94</v>
      </c>
      <c r="C266" s="15">
        <v>0</v>
      </c>
    </row>
    <row r="267" spans="1:3" s="5" customFormat="1" ht="32.25" customHeight="1">
      <c r="A267" s="30"/>
      <c r="B267" s="18" t="s">
        <v>165</v>
      </c>
      <c r="C267" s="15">
        <v>0</v>
      </c>
    </row>
    <row r="268" spans="1:3" s="5" customFormat="1" ht="33.75" customHeight="1">
      <c r="A268" s="30"/>
      <c r="B268" s="9" t="s">
        <v>34</v>
      </c>
      <c r="C268" s="12">
        <f>C269+C270+C271+C272</f>
        <v>122591</v>
      </c>
    </row>
    <row r="269" spans="1:3" s="5" customFormat="1" ht="35.25" customHeight="1">
      <c r="A269" s="30"/>
      <c r="B269" s="18" t="s">
        <v>92</v>
      </c>
      <c r="C269" s="15">
        <v>0</v>
      </c>
    </row>
    <row r="270" spans="1:3" s="5" customFormat="1" ht="53.25" customHeight="1">
      <c r="A270" s="30"/>
      <c r="B270" s="18" t="s">
        <v>93</v>
      </c>
      <c r="C270" s="15">
        <v>67110</v>
      </c>
    </row>
    <row r="271" spans="1:3" s="5" customFormat="1" ht="33" customHeight="1">
      <c r="A271" s="30"/>
      <c r="B271" s="18" t="s">
        <v>89</v>
      </c>
      <c r="C271" s="15">
        <v>55481</v>
      </c>
    </row>
    <row r="272" spans="1:3" s="5" customFormat="1" ht="45" customHeight="1">
      <c r="A272" s="30"/>
      <c r="B272" s="18" t="s">
        <v>94</v>
      </c>
      <c r="C272" s="15">
        <v>0</v>
      </c>
    </row>
    <row r="273" spans="1:3" s="5" customFormat="1" ht="28.5" customHeight="1">
      <c r="A273" s="30"/>
      <c r="B273" s="9" t="s">
        <v>41</v>
      </c>
      <c r="C273" s="12">
        <f>C274+C275+C276</f>
        <v>37133.3</v>
      </c>
    </row>
    <row r="274" spans="1:3" s="5" customFormat="1" ht="28.5" customHeight="1">
      <c r="A274" s="30"/>
      <c r="B274" s="18" t="s">
        <v>83</v>
      </c>
      <c r="C274" s="15">
        <v>6403.67</v>
      </c>
    </row>
    <row r="275" spans="1:3" s="5" customFormat="1" ht="31.5" customHeight="1">
      <c r="A275" s="30"/>
      <c r="B275" s="18" t="s">
        <v>85</v>
      </c>
      <c r="C275" s="15">
        <v>30729.63</v>
      </c>
    </row>
    <row r="276" spans="1:3" s="5" customFormat="1" ht="31.5" customHeight="1">
      <c r="A276" s="30"/>
      <c r="B276" s="18" t="s">
        <v>86</v>
      </c>
      <c r="C276" s="15">
        <v>0</v>
      </c>
    </row>
    <row r="277" spans="1:3" s="5" customFormat="1" ht="28.5" customHeight="1">
      <c r="A277" s="30"/>
      <c r="B277" s="9" t="s">
        <v>27</v>
      </c>
      <c r="C277" s="19">
        <f>C278</f>
        <v>42942.91</v>
      </c>
    </row>
    <row r="278" spans="1:3" s="5" customFormat="1" ht="28.5" customHeight="1">
      <c r="A278" s="30"/>
      <c r="B278" s="18" t="s">
        <v>83</v>
      </c>
      <c r="C278" s="15">
        <v>42942.91</v>
      </c>
    </row>
    <row r="279" spans="1:3" s="5" customFormat="1" ht="28.5" customHeight="1">
      <c r="A279" s="30"/>
      <c r="B279" s="9" t="s">
        <v>29</v>
      </c>
      <c r="C279" s="12">
        <f>C280+C281</f>
        <v>79262.7</v>
      </c>
    </row>
    <row r="280" spans="1:3" s="5" customFormat="1" ht="28.5" customHeight="1">
      <c r="A280" s="30"/>
      <c r="B280" s="18" t="s">
        <v>83</v>
      </c>
      <c r="C280" s="15">
        <v>73262.7</v>
      </c>
    </row>
    <row r="281" spans="1:3" s="5" customFormat="1" ht="31.5" customHeight="1">
      <c r="A281" s="30"/>
      <c r="B281" s="18" t="s">
        <v>86</v>
      </c>
      <c r="C281" s="15">
        <v>6000</v>
      </c>
    </row>
    <row r="282" spans="1:3" s="5" customFormat="1" ht="28.5" customHeight="1">
      <c r="A282" s="30"/>
      <c r="B282" s="9" t="s">
        <v>26</v>
      </c>
      <c r="C282" s="12">
        <f>C283</f>
        <v>195764.62</v>
      </c>
    </row>
    <row r="283" spans="1:3" s="5" customFormat="1" ht="28.5" customHeight="1">
      <c r="A283" s="30"/>
      <c r="B283" s="18" t="s">
        <v>83</v>
      </c>
      <c r="C283" s="15">
        <v>195764.62</v>
      </c>
    </row>
    <row r="284" spans="1:3" s="5" customFormat="1" ht="33.75" customHeight="1">
      <c r="A284" s="30"/>
      <c r="B284" s="9" t="s">
        <v>95</v>
      </c>
      <c r="C284" s="12">
        <f>C285+C286</f>
        <v>571149.0299999999</v>
      </c>
    </row>
    <row r="285" spans="1:3" s="5" customFormat="1" ht="28.5" customHeight="1">
      <c r="A285" s="30"/>
      <c r="B285" s="18" t="s">
        <v>83</v>
      </c>
      <c r="C285" s="15">
        <v>549498.95</v>
      </c>
    </row>
    <row r="286" spans="1:3" s="5" customFormat="1" ht="48.75" customHeight="1">
      <c r="A286" s="30"/>
      <c r="B286" s="18" t="s">
        <v>86</v>
      </c>
      <c r="C286" s="15">
        <v>21650.08</v>
      </c>
    </row>
    <row r="287" spans="1:3" s="5" customFormat="1" ht="38.25" customHeight="1">
      <c r="A287" s="30"/>
      <c r="B287" s="9" t="s">
        <v>82</v>
      </c>
      <c r="C287" s="12">
        <f>C288+C289+C290+C291</f>
        <v>0</v>
      </c>
    </row>
    <row r="288" spans="1:3" s="5" customFormat="1" ht="35.25" customHeight="1">
      <c r="A288" s="30"/>
      <c r="B288" s="18" t="s">
        <v>92</v>
      </c>
      <c r="C288" s="15">
        <v>0</v>
      </c>
    </row>
    <row r="289" spans="1:3" s="5" customFormat="1" ht="35.25" customHeight="1">
      <c r="A289" s="30"/>
      <c r="B289" s="18" t="s">
        <v>93</v>
      </c>
      <c r="C289" s="15">
        <v>0</v>
      </c>
    </row>
    <row r="290" spans="1:3" s="5" customFormat="1" ht="35.25" customHeight="1">
      <c r="A290" s="30"/>
      <c r="B290" s="18" t="s">
        <v>89</v>
      </c>
      <c r="C290" s="15">
        <v>0</v>
      </c>
    </row>
    <row r="291" spans="1:3" s="5" customFormat="1" ht="35.25" customHeight="1">
      <c r="A291" s="30"/>
      <c r="B291" s="18" t="s">
        <v>94</v>
      </c>
      <c r="C291" s="15">
        <v>0</v>
      </c>
    </row>
    <row r="292" spans="1:3" s="5" customFormat="1" ht="48" customHeight="1">
      <c r="A292" s="30"/>
      <c r="B292" s="9" t="s">
        <v>7</v>
      </c>
      <c r="C292" s="12">
        <f>C225+C230+C234+C237+C244+C247+C252+C258+C262+C268+C273+C277+C282+C279+C284+C287</f>
        <v>5528306.54</v>
      </c>
    </row>
    <row r="293" spans="1:3" s="5" customFormat="1" ht="35.25" customHeight="1">
      <c r="A293" s="32" t="s">
        <v>166</v>
      </c>
      <c r="B293" s="18" t="s">
        <v>10</v>
      </c>
      <c r="C293" s="15">
        <v>0</v>
      </c>
    </row>
    <row r="294" spans="1:3" s="5" customFormat="1" ht="28.5" customHeight="1">
      <c r="A294" s="33"/>
      <c r="B294" s="18" t="s">
        <v>39</v>
      </c>
      <c r="C294" s="15">
        <v>0</v>
      </c>
    </row>
    <row r="295" spans="1:3" s="5" customFormat="1" ht="43.5" customHeight="1">
      <c r="A295" s="33"/>
      <c r="B295" s="9" t="s">
        <v>7</v>
      </c>
      <c r="C295" s="12">
        <f>C294+C293</f>
        <v>0</v>
      </c>
    </row>
    <row r="296" spans="1:3" s="5" customFormat="1" ht="34.5" customHeight="1">
      <c r="A296" s="32" t="s">
        <v>167</v>
      </c>
      <c r="B296" s="9" t="s">
        <v>16</v>
      </c>
      <c r="C296" s="15">
        <v>0</v>
      </c>
    </row>
    <row r="297" spans="1:3" s="5" customFormat="1" ht="51.75" customHeight="1">
      <c r="A297" s="33"/>
      <c r="B297" s="9" t="s">
        <v>7</v>
      </c>
      <c r="C297" s="12">
        <f>C296</f>
        <v>0</v>
      </c>
    </row>
    <row r="298" spans="1:3" s="5" customFormat="1" ht="42" customHeight="1">
      <c r="A298" s="11" t="s">
        <v>168</v>
      </c>
      <c r="B298" s="18" t="s">
        <v>22</v>
      </c>
      <c r="C298" s="15">
        <v>0</v>
      </c>
    </row>
    <row r="299" spans="1:3" s="5" customFormat="1" ht="36" customHeight="1">
      <c r="A299" s="13"/>
      <c r="B299" s="18" t="s">
        <v>34</v>
      </c>
      <c r="C299" s="15">
        <v>0</v>
      </c>
    </row>
    <row r="300" spans="1:3" s="5" customFormat="1" ht="35.25" customHeight="1">
      <c r="A300" s="13"/>
      <c r="B300" s="18" t="s">
        <v>82</v>
      </c>
      <c r="C300" s="15">
        <v>0</v>
      </c>
    </row>
    <row r="301" spans="1:3" s="5" customFormat="1" ht="42" customHeight="1">
      <c r="A301" s="17"/>
      <c r="B301" s="9" t="s">
        <v>7</v>
      </c>
      <c r="C301" s="12">
        <f>C299+C298+C300</f>
        <v>0</v>
      </c>
    </row>
    <row r="302" spans="1:3" s="5" customFormat="1" ht="37.5" customHeight="1">
      <c r="A302" s="27" t="s">
        <v>169</v>
      </c>
      <c r="B302" s="9" t="s">
        <v>38</v>
      </c>
      <c r="C302" s="12">
        <f>C303+C304+C305+C306+C307+C308+C309+C310+C311+C312+C313</f>
        <v>766453.25</v>
      </c>
    </row>
    <row r="303" spans="1:3" s="5" customFormat="1" ht="38.25" customHeight="1">
      <c r="A303" s="28"/>
      <c r="B303" s="18" t="s">
        <v>96</v>
      </c>
      <c r="C303" s="15">
        <v>0</v>
      </c>
    </row>
    <row r="304" spans="1:3" s="5" customFormat="1" ht="30.75" customHeight="1">
      <c r="A304" s="28"/>
      <c r="B304" s="18" t="s">
        <v>97</v>
      </c>
      <c r="C304" s="15">
        <v>1178</v>
      </c>
    </row>
    <row r="305" spans="1:3" s="5" customFormat="1" ht="30.75" customHeight="1">
      <c r="A305" s="28"/>
      <c r="B305" s="18" t="s">
        <v>98</v>
      </c>
      <c r="C305" s="15">
        <v>133642</v>
      </c>
    </row>
    <row r="306" spans="1:3" s="5" customFormat="1" ht="30.75" customHeight="1">
      <c r="A306" s="28"/>
      <c r="B306" s="18" t="s">
        <v>99</v>
      </c>
      <c r="C306" s="15">
        <v>14100</v>
      </c>
    </row>
    <row r="307" spans="1:3" s="5" customFormat="1" ht="30.75" customHeight="1">
      <c r="A307" s="28"/>
      <c r="B307" s="18" t="s">
        <v>100</v>
      </c>
      <c r="C307" s="15">
        <v>15390</v>
      </c>
    </row>
    <row r="308" spans="1:3" s="5" customFormat="1" ht="42.75" customHeight="1">
      <c r="A308" s="28"/>
      <c r="B308" s="18" t="s">
        <v>101</v>
      </c>
      <c r="C308" s="15">
        <v>447707.81</v>
      </c>
    </row>
    <row r="309" spans="1:3" s="5" customFormat="1" ht="30.75" customHeight="1">
      <c r="A309" s="28"/>
      <c r="B309" s="18" t="s">
        <v>102</v>
      </c>
      <c r="C309" s="15">
        <v>43986.24</v>
      </c>
    </row>
    <row r="310" spans="1:3" s="5" customFormat="1" ht="53.25" customHeight="1">
      <c r="A310" s="28"/>
      <c r="B310" s="18" t="s">
        <v>103</v>
      </c>
      <c r="C310" s="15">
        <v>0</v>
      </c>
    </row>
    <row r="311" spans="1:3" s="5" customFormat="1" ht="90.75" customHeight="1">
      <c r="A311" s="28"/>
      <c r="B311" s="18" t="s">
        <v>104</v>
      </c>
      <c r="C311" s="15">
        <v>1790</v>
      </c>
    </row>
    <row r="312" spans="1:3" s="5" customFormat="1" ht="54.75" customHeight="1">
      <c r="A312" s="28"/>
      <c r="B312" s="18" t="s">
        <v>105</v>
      </c>
      <c r="C312" s="15">
        <v>108659.2</v>
      </c>
    </row>
    <row r="313" spans="1:3" s="5" customFormat="1" ht="63.75" customHeight="1">
      <c r="A313" s="28"/>
      <c r="B313" s="18" t="s">
        <v>106</v>
      </c>
      <c r="C313" s="15">
        <v>0</v>
      </c>
    </row>
    <row r="314" spans="1:3" s="5" customFormat="1" ht="22.5" customHeight="1">
      <c r="A314" s="28"/>
      <c r="B314" s="9" t="s">
        <v>15</v>
      </c>
      <c r="C314" s="12">
        <f>C315+C316+C317+C318+C319+C320+C321+C322+C323+C324+C325</f>
        <v>1231459.6099999999</v>
      </c>
    </row>
    <row r="315" spans="1:3" s="5" customFormat="1" ht="30.75" customHeight="1">
      <c r="A315" s="28"/>
      <c r="B315" s="18" t="s">
        <v>96</v>
      </c>
      <c r="C315" s="15">
        <v>3832.4</v>
      </c>
    </row>
    <row r="316" spans="1:3" s="5" customFormat="1" ht="38.25" customHeight="1">
      <c r="A316" s="28"/>
      <c r="B316" s="18" t="s">
        <v>97</v>
      </c>
      <c r="C316" s="15">
        <v>26316.14</v>
      </c>
    </row>
    <row r="317" spans="1:3" s="5" customFormat="1" ht="26.25" customHeight="1">
      <c r="A317" s="28"/>
      <c r="B317" s="18" t="s">
        <v>98</v>
      </c>
      <c r="C317" s="15">
        <v>85345.84</v>
      </c>
    </row>
    <row r="318" spans="1:3" s="5" customFormat="1" ht="26.25" customHeight="1">
      <c r="A318" s="28"/>
      <c r="B318" s="18" t="s">
        <v>99</v>
      </c>
      <c r="C318" s="15">
        <v>20650.05</v>
      </c>
    </row>
    <row r="319" spans="1:3" s="5" customFormat="1" ht="36">
      <c r="A319" s="28"/>
      <c r="B319" s="18" t="s">
        <v>100</v>
      </c>
      <c r="C319" s="15">
        <v>12801.4</v>
      </c>
    </row>
    <row r="320" spans="1:3" s="5" customFormat="1" ht="45" customHeight="1">
      <c r="A320" s="28"/>
      <c r="B320" s="18" t="s">
        <v>101</v>
      </c>
      <c r="C320" s="15">
        <v>66527.85</v>
      </c>
    </row>
    <row r="321" spans="1:3" s="5" customFormat="1" ht="26.25" customHeight="1">
      <c r="A321" s="28"/>
      <c r="B321" s="18" t="s">
        <v>102</v>
      </c>
      <c r="C321" s="15">
        <v>0</v>
      </c>
    </row>
    <row r="322" spans="1:3" s="5" customFormat="1" ht="54" customHeight="1">
      <c r="A322" s="28"/>
      <c r="B322" s="18" t="s">
        <v>103</v>
      </c>
      <c r="C322" s="15">
        <v>0</v>
      </c>
    </row>
    <row r="323" spans="1:3" s="5" customFormat="1" ht="79.5" customHeight="1">
      <c r="A323" s="28"/>
      <c r="B323" s="18" t="s">
        <v>104</v>
      </c>
      <c r="C323" s="15">
        <v>874153</v>
      </c>
    </row>
    <row r="324" spans="1:3" s="5" customFormat="1" ht="53.25" customHeight="1">
      <c r="A324" s="28"/>
      <c r="B324" s="18" t="s">
        <v>105</v>
      </c>
      <c r="C324" s="15">
        <v>87332.93</v>
      </c>
    </row>
    <row r="325" spans="1:3" s="5" customFormat="1" ht="62.25" customHeight="1">
      <c r="A325" s="28"/>
      <c r="B325" s="18" t="s">
        <v>106</v>
      </c>
      <c r="C325" s="15">
        <v>54500</v>
      </c>
    </row>
    <row r="326" spans="1:3" s="5" customFormat="1" ht="25.5" customHeight="1">
      <c r="A326" s="28"/>
      <c r="B326" s="9" t="s">
        <v>40</v>
      </c>
      <c r="C326" s="12">
        <f>C327+C328+C329+C330+C331+C332+C333+C334+C335+C336</f>
        <v>620868.51</v>
      </c>
    </row>
    <row r="327" spans="1:3" s="5" customFormat="1" ht="34.5" customHeight="1">
      <c r="A327" s="28"/>
      <c r="B327" s="18" t="s">
        <v>96</v>
      </c>
      <c r="C327" s="15">
        <v>112772.89</v>
      </c>
    </row>
    <row r="328" spans="1:3" s="5" customFormat="1" ht="36" customHeight="1">
      <c r="A328" s="28"/>
      <c r="B328" s="18" t="s">
        <v>97</v>
      </c>
      <c r="C328" s="15">
        <v>3913</v>
      </c>
    </row>
    <row r="329" spans="1:3" s="5" customFormat="1" ht="29.25" customHeight="1">
      <c r="A329" s="28"/>
      <c r="B329" s="18" t="s">
        <v>98</v>
      </c>
      <c r="C329" s="15">
        <v>0</v>
      </c>
    </row>
    <row r="330" spans="1:3" s="5" customFormat="1" ht="31.5" customHeight="1">
      <c r="A330" s="28"/>
      <c r="B330" s="18" t="s">
        <v>99</v>
      </c>
      <c r="C330" s="15">
        <v>145045.05</v>
      </c>
    </row>
    <row r="331" spans="1:3" s="5" customFormat="1" ht="31.5" customHeight="1">
      <c r="A331" s="28"/>
      <c r="B331" s="18" t="s">
        <v>100</v>
      </c>
      <c r="C331" s="15">
        <v>24324.85</v>
      </c>
    </row>
    <row r="332" spans="1:3" s="5" customFormat="1" ht="42" customHeight="1">
      <c r="A332" s="28"/>
      <c r="B332" s="18" t="s">
        <v>101</v>
      </c>
      <c r="C332" s="15">
        <v>25362.26</v>
      </c>
    </row>
    <row r="333" spans="1:3" s="5" customFormat="1" ht="54.75" customHeight="1">
      <c r="A333" s="28"/>
      <c r="B333" s="18" t="s">
        <v>103</v>
      </c>
      <c r="C333" s="15">
        <v>164731.7</v>
      </c>
    </row>
    <row r="334" spans="1:3" s="5" customFormat="1" ht="78" customHeight="1">
      <c r="A334" s="28"/>
      <c r="B334" s="18" t="s">
        <v>104</v>
      </c>
      <c r="C334" s="15">
        <v>3343.9</v>
      </c>
    </row>
    <row r="335" spans="1:3" s="5" customFormat="1" ht="71.25" customHeight="1">
      <c r="A335" s="28"/>
      <c r="B335" s="18" t="s">
        <v>107</v>
      </c>
      <c r="C335" s="15">
        <v>0</v>
      </c>
    </row>
    <row r="336" spans="1:3" s="5" customFormat="1" ht="77.25" customHeight="1">
      <c r="A336" s="28"/>
      <c r="B336" s="18" t="s">
        <v>105</v>
      </c>
      <c r="C336" s="15">
        <v>141374.86</v>
      </c>
    </row>
    <row r="337" spans="1:3" s="5" customFormat="1" ht="29.25" customHeight="1">
      <c r="A337" s="28"/>
      <c r="B337" s="9" t="s">
        <v>17</v>
      </c>
      <c r="C337" s="12">
        <f>C338+C339+C340+C341+C342+C343+C344</f>
        <v>13573.2</v>
      </c>
    </row>
    <row r="338" spans="1:3" s="5" customFormat="1" ht="33" customHeight="1">
      <c r="A338" s="28"/>
      <c r="B338" s="18" t="s">
        <v>96</v>
      </c>
      <c r="C338" s="15">
        <v>13573.2</v>
      </c>
    </row>
    <row r="339" spans="1:3" s="5" customFormat="1" ht="36" customHeight="1">
      <c r="A339" s="28"/>
      <c r="B339" s="18" t="s">
        <v>97</v>
      </c>
      <c r="C339" s="15">
        <v>0</v>
      </c>
    </row>
    <row r="340" spans="1:3" s="5" customFormat="1" ht="33.75" customHeight="1">
      <c r="A340" s="28"/>
      <c r="B340" s="18" t="s">
        <v>98</v>
      </c>
      <c r="C340" s="15">
        <v>0</v>
      </c>
    </row>
    <row r="341" spans="1:3" s="5" customFormat="1" ht="33.75" customHeight="1">
      <c r="A341" s="28"/>
      <c r="B341" s="18" t="s">
        <v>99</v>
      </c>
      <c r="C341" s="15">
        <v>0</v>
      </c>
    </row>
    <row r="342" spans="1:3" s="5" customFormat="1" ht="33.75" customHeight="1">
      <c r="A342" s="28"/>
      <c r="B342" s="18" t="s">
        <v>100</v>
      </c>
      <c r="C342" s="15">
        <v>0</v>
      </c>
    </row>
    <row r="343" spans="1:3" s="5" customFormat="1" ht="33.75" customHeight="1">
      <c r="A343" s="28"/>
      <c r="B343" s="18" t="s">
        <v>102</v>
      </c>
      <c r="C343" s="15">
        <v>0</v>
      </c>
    </row>
    <row r="344" spans="1:3" s="5" customFormat="1" ht="43.5" customHeight="1">
      <c r="A344" s="28"/>
      <c r="B344" s="18" t="s">
        <v>105</v>
      </c>
      <c r="C344" s="15">
        <v>0</v>
      </c>
    </row>
    <row r="345" spans="1:3" s="5" customFormat="1" ht="36" customHeight="1">
      <c r="A345" s="28"/>
      <c r="B345" s="9" t="s">
        <v>20</v>
      </c>
      <c r="C345" s="12">
        <f>C346+C347</f>
        <v>0</v>
      </c>
    </row>
    <row r="346" spans="1:3" s="5" customFormat="1" ht="30.75" customHeight="1">
      <c r="A346" s="28"/>
      <c r="B346" s="18" t="s">
        <v>96</v>
      </c>
      <c r="C346" s="15">
        <v>0</v>
      </c>
    </row>
    <row r="347" spans="1:3" s="5" customFormat="1" ht="22.5" customHeight="1">
      <c r="A347" s="28"/>
      <c r="B347" s="18" t="s">
        <v>98</v>
      </c>
      <c r="C347" s="15">
        <v>0</v>
      </c>
    </row>
    <row r="348" spans="1:3" s="5" customFormat="1" ht="34.5" customHeight="1">
      <c r="A348" s="28"/>
      <c r="B348" s="9" t="s">
        <v>16</v>
      </c>
      <c r="C348" s="12">
        <f>C349+C350+C351+C352+C353</f>
        <v>13984.810000000001</v>
      </c>
    </row>
    <row r="349" spans="1:3" s="5" customFormat="1" ht="30.75" customHeight="1">
      <c r="A349" s="28"/>
      <c r="B349" s="18" t="s">
        <v>97</v>
      </c>
      <c r="C349" s="15">
        <v>0</v>
      </c>
    </row>
    <row r="350" spans="1:3" s="5" customFormat="1" ht="27.75" customHeight="1">
      <c r="A350" s="28"/>
      <c r="B350" s="18" t="s">
        <v>98</v>
      </c>
      <c r="C350" s="15">
        <v>0</v>
      </c>
    </row>
    <row r="351" spans="1:3" s="5" customFormat="1" ht="27.75" customHeight="1">
      <c r="A351" s="28"/>
      <c r="B351" s="18" t="s">
        <v>99</v>
      </c>
      <c r="C351" s="15">
        <v>6978.68</v>
      </c>
    </row>
    <row r="352" spans="1:3" s="5" customFormat="1" ht="30.75" customHeight="1">
      <c r="A352" s="28"/>
      <c r="B352" s="18" t="s">
        <v>100</v>
      </c>
      <c r="C352" s="15">
        <v>1865.33</v>
      </c>
    </row>
    <row r="353" spans="1:3" s="5" customFormat="1" ht="60.75" customHeight="1">
      <c r="A353" s="28"/>
      <c r="B353" s="18" t="s">
        <v>105</v>
      </c>
      <c r="C353" s="15">
        <v>5140.8</v>
      </c>
    </row>
    <row r="354" spans="1:3" s="5" customFormat="1" ht="39" customHeight="1">
      <c r="A354" s="28"/>
      <c r="B354" s="9" t="s">
        <v>34</v>
      </c>
      <c r="C354" s="12">
        <f>C355+C356+C357</f>
        <v>137958.16</v>
      </c>
    </row>
    <row r="355" spans="1:3" s="5" customFormat="1" ht="50.25" customHeight="1">
      <c r="A355" s="28"/>
      <c r="B355" s="18" t="s">
        <v>108</v>
      </c>
      <c r="C355" s="15">
        <v>137958.16</v>
      </c>
    </row>
    <row r="356" spans="1:3" s="5" customFormat="1" ht="36" customHeight="1">
      <c r="A356" s="28"/>
      <c r="B356" s="18" t="s">
        <v>102</v>
      </c>
      <c r="C356" s="15">
        <v>0</v>
      </c>
    </row>
    <row r="357" spans="1:3" s="5" customFormat="1" ht="50.25" customHeight="1">
      <c r="A357" s="28"/>
      <c r="B357" s="18" t="s">
        <v>109</v>
      </c>
      <c r="C357" s="15">
        <v>0</v>
      </c>
    </row>
    <row r="358" spans="1:3" s="5" customFormat="1" ht="39" customHeight="1">
      <c r="A358" s="28"/>
      <c r="B358" s="9" t="s">
        <v>87</v>
      </c>
      <c r="C358" s="12">
        <f>C359</f>
        <v>0</v>
      </c>
    </row>
    <row r="359" spans="1:3" s="5" customFormat="1" ht="30.75" customHeight="1">
      <c r="A359" s="28"/>
      <c r="B359" s="18" t="s">
        <v>102</v>
      </c>
      <c r="C359" s="15">
        <v>0</v>
      </c>
    </row>
    <row r="360" spans="1:3" s="5" customFormat="1" ht="30.75" customHeight="1">
      <c r="A360" s="28"/>
      <c r="B360" s="9" t="s">
        <v>91</v>
      </c>
      <c r="C360" s="12">
        <f>C361+C362</f>
        <v>17582.25</v>
      </c>
    </row>
    <row r="361" spans="1:3" s="5" customFormat="1" ht="30.75" customHeight="1">
      <c r="A361" s="28"/>
      <c r="B361" s="18" t="s">
        <v>96</v>
      </c>
      <c r="C361" s="15">
        <v>17582.25</v>
      </c>
    </row>
    <row r="362" spans="1:3" s="5" customFormat="1" ht="30.75" customHeight="1">
      <c r="A362" s="28"/>
      <c r="B362" s="18" t="s">
        <v>98</v>
      </c>
      <c r="C362" s="15">
        <v>0</v>
      </c>
    </row>
    <row r="363" spans="1:3" s="5" customFormat="1" ht="30.75" customHeight="1">
      <c r="A363" s="28"/>
      <c r="B363" s="9" t="s">
        <v>41</v>
      </c>
      <c r="C363" s="12">
        <f>C364+C365+C366+C367+C368+C369+C370+C371+C372+C373+C374+C375+C376</f>
        <v>2568280.29</v>
      </c>
    </row>
    <row r="364" spans="1:3" s="5" customFormat="1" ht="35.25" customHeight="1">
      <c r="A364" s="28"/>
      <c r="B364" s="18" t="s">
        <v>96</v>
      </c>
      <c r="C364" s="15">
        <v>1075.77</v>
      </c>
    </row>
    <row r="365" spans="1:3" s="5" customFormat="1" ht="38.25" customHeight="1">
      <c r="A365" s="28"/>
      <c r="B365" s="18" t="s">
        <v>97</v>
      </c>
      <c r="C365" s="15">
        <v>27166.51</v>
      </c>
    </row>
    <row r="366" spans="1:3" s="5" customFormat="1" ht="32.25" customHeight="1">
      <c r="A366" s="28"/>
      <c r="B366" s="18" t="s">
        <v>98</v>
      </c>
      <c r="C366" s="15">
        <v>0</v>
      </c>
    </row>
    <row r="367" spans="1:3" s="5" customFormat="1" ht="32.25" customHeight="1">
      <c r="A367" s="28"/>
      <c r="B367" s="18" t="s">
        <v>99</v>
      </c>
      <c r="C367" s="15">
        <v>0</v>
      </c>
    </row>
    <row r="368" spans="1:3" s="5" customFormat="1" ht="39.75" customHeight="1">
      <c r="A368" s="28"/>
      <c r="B368" s="18" t="s">
        <v>100</v>
      </c>
      <c r="C368" s="15">
        <v>0</v>
      </c>
    </row>
    <row r="369" spans="1:3" s="5" customFormat="1" ht="36" customHeight="1">
      <c r="A369" s="28"/>
      <c r="B369" s="18" t="s">
        <v>101</v>
      </c>
      <c r="C369" s="15">
        <v>610659.46</v>
      </c>
    </row>
    <row r="370" spans="1:3" s="5" customFormat="1" ht="34.5" customHeight="1">
      <c r="A370" s="28"/>
      <c r="B370" s="18" t="s">
        <v>108</v>
      </c>
      <c r="C370" s="15">
        <v>68278.25</v>
      </c>
    </row>
    <row r="371" spans="1:3" s="5" customFormat="1" ht="30.75" customHeight="1">
      <c r="A371" s="28"/>
      <c r="B371" s="18" t="s">
        <v>102</v>
      </c>
      <c r="C371" s="15">
        <v>15175.5</v>
      </c>
    </row>
    <row r="372" spans="1:3" s="5" customFormat="1" ht="33" customHeight="1">
      <c r="A372" s="28"/>
      <c r="B372" s="18" t="s">
        <v>109</v>
      </c>
      <c r="C372" s="15">
        <v>145792.44</v>
      </c>
    </row>
    <row r="373" spans="1:3" s="5" customFormat="1" ht="60.75" customHeight="1">
      <c r="A373" s="28"/>
      <c r="B373" s="18" t="s">
        <v>103</v>
      </c>
      <c r="C373" s="15">
        <v>138512</v>
      </c>
    </row>
    <row r="374" spans="1:3" s="5" customFormat="1" ht="75.75" customHeight="1">
      <c r="A374" s="28"/>
      <c r="B374" s="18" t="s">
        <v>104</v>
      </c>
      <c r="C374" s="15">
        <v>1488499.62</v>
      </c>
    </row>
    <row r="375" spans="1:3" s="5" customFormat="1" ht="46.5" customHeight="1">
      <c r="A375" s="28"/>
      <c r="B375" s="18" t="s">
        <v>105</v>
      </c>
      <c r="C375" s="15">
        <v>73120.74</v>
      </c>
    </row>
    <row r="376" spans="1:3" s="5" customFormat="1" ht="42.75" customHeight="1">
      <c r="A376" s="28"/>
      <c r="B376" s="18" t="s">
        <v>106</v>
      </c>
      <c r="C376" s="15">
        <v>0</v>
      </c>
    </row>
    <row r="377" spans="1:3" s="5" customFormat="1" ht="30.75" customHeight="1">
      <c r="A377" s="28"/>
      <c r="B377" s="9" t="s">
        <v>52</v>
      </c>
      <c r="C377" s="12">
        <f>C378+C379+C380+C381+C382+C383+C384+C385+C386+C387+C388+C389</f>
        <v>1255717.2299999997</v>
      </c>
    </row>
    <row r="378" spans="1:3" s="5" customFormat="1" ht="32.25" customHeight="1">
      <c r="A378" s="28"/>
      <c r="B378" s="18" t="s">
        <v>96</v>
      </c>
      <c r="C378" s="15">
        <v>7305.76</v>
      </c>
    </row>
    <row r="379" spans="1:3" s="5" customFormat="1" ht="38.25" customHeight="1">
      <c r="A379" s="28"/>
      <c r="B379" s="18" t="s">
        <v>97</v>
      </c>
      <c r="C379" s="15">
        <v>19725.61</v>
      </c>
    </row>
    <row r="380" spans="1:3" s="5" customFormat="1" ht="33" customHeight="1">
      <c r="A380" s="28"/>
      <c r="B380" s="18" t="s">
        <v>98</v>
      </c>
      <c r="C380" s="15">
        <v>15840</v>
      </c>
    </row>
    <row r="381" spans="1:3" s="5" customFormat="1" ht="36.75" customHeight="1">
      <c r="A381" s="28"/>
      <c r="B381" s="18" t="s">
        <v>99</v>
      </c>
      <c r="C381" s="15">
        <v>24000</v>
      </c>
    </row>
    <row r="382" spans="1:3" s="5" customFormat="1" ht="42" customHeight="1">
      <c r="A382" s="28"/>
      <c r="B382" s="18" t="s">
        <v>100</v>
      </c>
      <c r="C382" s="15">
        <v>0</v>
      </c>
    </row>
    <row r="383" spans="1:3" s="5" customFormat="1" ht="38.25" customHeight="1">
      <c r="A383" s="28"/>
      <c r="B383" s="18" t="s">
        <v>101</v>
      </c>
      <c r="C383" s="15">
        <v>0</v>
      </c>
    </row>
    <row r="384" spans="1:3" s="5" customFormat="1" ht="34.5" customHeight="1">
      <c r="A384" s="28"/>
      <c r="B384" s="18" t="s">
        <v>108</v>
      </c>
      <c r="C384" s="15">
        <v>0</v>
      </c>
    </row>
    <row r="385" spans="1:3" s="5" customFormat="1" ht="30.75" customHeight="1">
      <c r="A385" s="28"/>
      <c r="B385" s="18" t="s">
        <v>102</v>
      </c>
      <c r="C385" s="15">
        <v>0</v>
      </c>
    </row>
    <row r="386" spans="1:3" s="5" customFormat="1" ht="46.5" customHeight="1">
      <c r="A386" s="28"/>
      <c r="B386" s="18" t="s">
        <v>103</v>
      </c>
      <c r="C386" s="15">
        <v>25500</v>
      </c>
    </row>
    <row r="387" spans="1:3" s="5" customFormat="1" ht="75.75" customHeight="1">
      <c r="A387" s="28"/>
      <c r="B387" s="18" t="s">
        <v>104</v>
      </c>
      <c r="C387" s="15">
        <v>1091388.22</v>
      </c>
    </row>
    <row r="388" spans="1:3" s="5" customFormat="1" ht="46.5" customHeight="1">
      <c r="A388" s="28"/>
      <c r="B388" s="18" t="s">
        <v>105</v>
      </c>
      <c r="C388" s="15">
        <v>45595.14</v>
      </c>
    </row>
    <row r="389" spans="1:3" s="5" customFormat="1" ht="41.25" customHeight="1">
      <c r="A389" s="28"/>
      <c r="B389" s="18" t="s">
        <v>106</v>
      </c>
      <c r="C389" s="15">
        <v>26362.5</v>
      </c>
    </row>
    <row r="390" spans="1:3" s="5" customFormat="1" ht="30.75" customHeight="1">
      <c r="A390" s="28"/>
      <c r="B390" s="9" t="s">
        <v>95</v>
      </c>
      <c r="C390" s="12">
        <f>C391+C392+C393+C394+C395+C396+C397+C398+C399+C400+C401</f>
        <v>571224.41</v>
      </c>
    </row>
    <row r="391" spans="1:3" s="5" customFormat="1" ht="35.25" customHeight="1">
      <c r="A391" s="28"/>
      <c r="B391" s="18" t="s">
        <v>96</v>
      </c>
      <c r="C391" s="15">
        <v>52780.88</v>
      </c>
    </row>
    <row r="392" spans="1:3" s="5" customFormat="1" ht="32.25" customHeight="1">
      <c r="A392" s="28"/>
      <c r="B392" s="18" t="s">
        <v>98</v>
      </c>
      <c r="C392" s="15">
        <v>3875</v>
      </c>
    </row>
    <row r="393" spans="1:3" s="5" customFormat="1" ht="32.25" customHeight="1">
      <c r="A393" s="28"/>
      <c r="B393" s="18" t="s">
        <v>99</v>
      </c>
      <c r="C393" s="15">
        <v>0</v>
      </c>
    </row>
    <row r="394" spans="1:3" s="5" customFormat="1" ht="39.75" customHeight="1">
      <c r="A394" s="28"/>
      <c r="B394" s="18" t="s">
        <v>100</v>
      </c>
      <c r="C394" s="15">
        <v>0</v>
      </c>
    </row>
    <row r="395" spans="1:3" s="5" customFormat="1" ht="36" customHeight="1">
      <c r="A395" s="28"/>
      <c r="B395" s="18" t="s">
        <v>101</v>
      </c>
      <c r="C395" s="15">
        <v>39564.23</v>
      </c>
    </row>
    <row r="396" spans="1:3" s="5" customFormat="1" ht="34.5" customHeight="1">
      <c r="A396" s="28"/>
      <c r="B396" s="18" t="s">
        <v>108</v>
      </c>
      <c r="C396" s="15">
        <v>0</v>
      </c>
    </row>
    <row r="397" spans="1:3" s="5" customFormat="1" ht="30.75" customHeight="1">
      <c r="A397" s="28"/>
      <c r="B397" s="18" t="s">
        <v>102</v>
      </c>
      <c r="C397" s="15">
        <v>17204.3</v>
      </c>
    </row>
    <row r="398" spans="1:3" s="5" customFormat="1" ht="33" customHeight="1">
      <c r="A398" s="28"/>
      <c r="B398" s="18" t="s">
        <v>109</v>
      </c>
      <c r="C398" s="15">
        <v>0</v>
      </c>
    </row>
    <row r="399" spans="1:3" s="5" customFormat="1" ht="60.75" customHeight="1">
      <c r="A399" s="28"/>
      <c r="B399" s="18" t="s">
        <v>103</v>
      </c>
      <c r="C399" s="15">
        <v>0</v>
      </c>
    </row>
    <row r="400" spans="1:3" s="5" customFormat="1" ht="75.75" customHeight="1">
      <c r="A400" s="28"/>
      <c r="B400" s="18" t="s">
        <v>104</v>
      </c>
      <c r="C400" s="15">
        <v>457800</v>
      </c>
    </row>
    <row r="401" spans="1:3" s="5" customFormat="1" ht="42.75" customHeight="1">
      <c r="A401" s="28"/>
      <c r="B401" s="18" t="s">
        <v>106</v>
      </c>
      <c r="C401" s="15">
        <v>0</v>
      </c>
    </row>
    <row r="402" spans="1:3" s="5" customFormat="1" ht="40.5" customHeight="1">
      <c r="A402" s="29"/>
      <c r="B402" s="9" t="s">
        <v>7</v>
      </c>
      <c r="C402" s="19">
        <f>C302+C314+C326+C337+C345+C348+C354+C358+C360+C363+C377+C390</f>
        <v>7197101.72</v>
      </c>
    </row>
    <row r="403" spans="1:3" s="5" customFormat="1" ht="29.25" customHeight="1">
      <c r="A403" s="34" t="s">
        <v>170</v>
      </c>
      <c r="B403" s="35" t="s">
        <v>15</v>
      </c>
      <c r="C403" s="12">
        <f>C404+C405+C406+C407+C408+C409+C410</f>
        <v>207926.32</v>
      </c>
    </row>
    <row r="404" spans="1:3" s="5" customFormat="1" ht="29.25" customHeight="1">
      <c r="A404" s="36"/>
      <c r="B404" s="37" t="s">
        <v>110</v>
      </c>
      <c r="C404" s="15">
        <v>173375.5</v>
      </c>
    </row>
    <row r="405" spans="1:3" s="5" customFormat="1" ht="29.25" customHeight="1">
      <c r="A405" s="36"/>
      <c r="B405" s="37" t="s">
        <v>111</v>
      </c>
      <c r="C405" s="15">
        <v>0</v>
      </c>
    </row>
    <row r="406" spans="1:3" s="5" customFormat="1" ht="29.25" customHeight="1">
      <c r="A406" s="36"/>
      <c r="B406" s="37" t="s">
        <v>112</v>
      </c>
      <c r="C406" s="15">
        <v>19508.82</v>
      </c>
    </row>
    <row r="407" spans="1:3" s="5" customFormat="1" ht="29.25" customHeight="1">
      <c r="A407" s="36"/>
      <c r="B407" s="37" t="s">
        <v>113</v>
      </c>
      <c r="C407" s="15">
        <v>0</v>
      </c>
    </row>
    <row r="408" spans="1:3" s="5" customFormat="1" ht="29.25" customHeight="1">
      <c r="A408" s="36"/>
      <c r="B408" s="37" t="s">
        <v>114</v>
      </c>
      <c r="C408" s="15">
        <v>7848</v>
      </c>
    </row>
    <row r="409" spans="1:3" s="5" customFormat="1" ht="31.5" customHeight="1">
      <c r="A409" s="36"/>
      <c r="B409" s="37" t="s">
        <v>115</v>
      </c>
      <c r="C409" s="15">
        <v>7194</v>
      </c>
    </row>
    <row r="410" spans="1:3" s="5" customFormat="1" ht="28.5" customHeight="1">
      <c r="A410" s="36"/>
      <c r="B410" s="37" t="s">
        <v>116</v>
      </c>
      <c r="C410" s="15">
        <v>0</v>
      </c>
    </row>
    <row r="411" spans="1:3" s="5" customFormat="1" ht="29.25" customHeight="1">
      <c r="A411" s="36"/>
      <c r="B411" s="35" t="s">
        <v>40</v>
      </c>
      <c r="C411" s="12">
        <f>C412+C413+C414+C415</f>
        <v>106540.2</v>
      </c>
    </row>
    <row r="412" spans="1:3" s="5" customFormat="1" ht="29.25" customHeight="1">
      <c r="A412" s="36"/>
      <c r="B412" s="37" t="s">
        <v>110</v>
      </c>
      <c r="C412" s="15">
        <v>0</v>
      </c>
    </row>
    <row r="413" spans="1:3" s="5" customFormat="1" ht="29.25" customHeight="1">
      <c r="A413" s="36"/>
      <c r="B413" s="37" t="s">
        <v>112</v>
      </c>
      <c r="C413" s="15">
        <v>80045.9</v>
      </c>
    </row>
    <row r="414" spans="1:3" s="5" customFormat="1" ht="29.25" customHeight="1">
      <c r="A414" s="36"/>
      <c r="B414" s="37" t="s">
        <v>114</v>
      </c>
      <c r="C414" s="15">
        <v>18421.2</v>
      </c>
    </row>
    <row r="415" spans="1:3" s="5" customFormat="1" ht="29.25" customHeight="1">
      <c r="A415" s="36"/>
      <c r="B415" s="37" t="s">
        <v>115</v>
      </c>
      <c r="C415" s="15">
        <v>8073.1</v>
      </c>
    </row>
    <row r="416" spans="1:3" s="5" customFormat="1" ht="29.25" customHeight="1">
      <c r="A416" s="36"/>
      <c r="B416" s="9" t="s">
        <v>38</v>
      </c>
      <c r="C416" s="12">
        <f>C417+C418</f>
        <v>135876</v>
      </c>
    </row>
    <row r="417" spans="1:3" s="5" customFormat="1" ht="29.25" customHeight="1">
      <c r="A417" s="36"/>
      <c r="B417" s="37" t="s">
        <v>110</v>
      </c>
      <c r="C417" s="15">
        <v>0</v>
      </c>
    </row>
    <row r="418" spans="1:3" s="5" customFormat="1" ht="29.25" customHeight="1">
      <c r="A418" s="36"/>
      <c r="B418" s="37" t="s">
        <v>112</v>
      </c>
      <c r="C418" s="15">
        <v>135876</v>
      </c>
    </row>
    <row r="419" spans="1:3" s="5" customFormat="1" ht="33" customHeight="1">
      <c r="A419" s="36"/>
      <c r="B419" s="9" t="s">
        <v>91</v>
      </c>
      <c r="C419" s="12">
        <f>C420+C421+C422+C423+C424</f>
        <v>0</v>
      </c>
    </row>
    <row r="420" spans="1:3" s="5" customFormat="1" ht="29.25" customHeight="1">
      <c r="A420" s="36"/>
      <c r="B420" s="37" t="s">
        <v>110</v>
      </c>
      <c r="C420" s="15">
        <v>0</v>
      </c>
    </row>
    <row r="421" spans="1:3" s="5" customFormat="1" ht="29.25" customHeight="1">
      <c r="A421" s="36"/>
      <c r="B421" s="37" t="s">
        <v>111</v>
      </c>
      <c r="C421" s="15">
        <v>0</v>
      </c>
    </row>
    <row r="422" spans="1:3" s="5" customFormat="1" ht="29.25" customHeight="1">
      <c r="A422" s="36"/>
      <c r="B422" s="37" t="s">
        <v>117</v>
      </c>
      <c r="C422" s="15">
        <v>0</v>
      </c>
    </row>
    <row r="423" spans="1:3" s="5" customFormat="1" ht="29.25" customHeight="1">
      <c r="A423" s="36"/>
      <c r="B423" s="37" t="s">
        <v>113</v>
      </c>
      <c r="C423" s="15">
        <v>0</v>
      </c>
    </row>
    <row r="424" spans="1:3" s="5" customFormat="1" ht="24.75" customHeight="1">
      <c r="A424" s="36"/>
      <c r="B424" s="37" t="s">
        <v>116</v>
      </c>
      <c r="C424" s="15">
        <v>0</v>
      </c>
    </row>
    <row r="425" spans="1:3" s="5" customFormat="1" ht="33" customHeight="1">
      <c r="A425" s="36"/>
      <c r="B425" s="9" t="s">
        <v>10</v>
      </c>
      <c r="C425" s="12">
        <f>C426+C427</f>
        <v>0</v>
      </c>
    </row>
    <row r="426" spans="1:3" s="5" customFormat="1" ht="29.25" customHeight="1">
      <c r="A426" s="36"/>
      <c r="B426" s="37" t="s">
        <v>114</v>
      </c>
      <c r="C426" s="15">
        <v>0</v>
      </c>
    </row>
    <row r="427" spans="1:3" s="5" customFormat="1" ht="29.25" customHeight="1">
      <c r="A427" s="36"/>
      <c r="B427" s="37" t="s">
        <v>115</v>
      </c>
      <c r="C427" s="15">
        <v>0</v>
      </c>
    </row>
    <row r="428" spans="1:3" s="5" customFormat="1" ht="28.5" customHeight="1">
      <c r="A428" s="36"/>
      <c r="B428" s="9" t="s">
        <v>41</v>
      </c>
      <c r="C428" s="12">
        <f>C429+C430+C431+C432+C433+C434+C435+C436</f>
        <v>105042.17000000001</v>
      </c>
    </row>
    <row r="429" spans="1:3" s="5" customFormat="1" ht="28.5" customHeight="1">
      <c r="A429" s="36"/>
      <c r="B429" s="37" t="s">
        <v>110</v>
      </c>
      <c r="C429" s="15">
        <v>0</v>
      </c>
    </row>
    <row r="430" spans="1:3" s="5" customFormat="1" ht="35.25" customHeight="1">
      <c r="A430" s="36"/>
      <c r="B430" s="37" t="s">
        <v>111</v>
      </c>
      <c r="C430" s="15">
        <v>0</v>
      </c>
    </row>
    <row r="431" spans="1:3" s="5" customFormat="1" ht="28.5" customHeight="1">
      <c r="A431" s="36"/>
      <c r="B431" s="37" t="s">
        <v>117</v>
      </c>
      <c r="C431" s="15">
        <v>0</v>
      </c>
    </row>
    <row r="432" spans="1:3" s="5" customFormat="1" ht="28.5" customHeight="1">
      <c r="A432" s="36"/>
      <c r="B432" s="37" t="s">
        <v>112</v>
      </c>
      <c r="C432" s="15">
        <v>50398.69</v>
      </c>
    </row>
    <row r="433" spans="1:3" s="5" customFormat="1" ht="30" customHeight="1">
      <c r="A433" s="36"/>
      <c r="B433" s="37" t="s">
        <v>113</v>
      </c>
      <c r="C433" s="15">
        <v>0</v>
      </c>
    </row>
    <row r="434" spans="1:3" s="5" customFormat="1" ht="28.5" customHeight="1">
      <c r="A434" s="36"/>
      <c r="B434" s="37" t="s">
        <v>114</v>
      </c>
      <c r="C434" s="15">
        <v>54643.48</v>
      </c>
    </row>
    <row r="435" spans="1:3" s="5" customFormat="1" ht="29.25" customHeight="1">
      <c r="A435" s="36"/>
      <c r="B435" s="37" t="s">
        <v>115</v>
      </c>
      <c r="C435" s="15">
        <v>0</v>
      </c>
    </row>
    <row r="436" spans="1:3" s="5" customFormat="1" ht="27" customHeight="1">
      <c r="A436" s="36"/>
      <c r="B436" s="37" t="s">
        <v>116</v>
      </c>
      <c r="C436" s="15">
        <v>0</v>
      </c>
    </row>
    <row r="437" spans="1:3" s="5" customFormat="1" ht="34.5" customHeight="1">
      <c r="A437" s="36"/>
      <c r="B437" s="9" t="s">
        <v>17</v>
      </c>
      <c r="C437" s="12">
        <f>C438+C439+C440+C441</f>
        <v>1840.93</v>
      </c>
    </row>
    <row r="438" spans="1:3" s="5" customFormat="1" ht="29.25" customHeight="1">
      <c r="A438" s="36"/>
      <c r="B438" s="37" t="s">
        <v>110</v>
      </c>
      <c r="C438" s="15">
        <v>1840.93</v>
      </c>
    </row>
    <row r="439" spans="1:3" s="5" customFormat="1" ht="29.25" customHeight="1">
      <c r="A439" s="36"/>
      <c r="B439" s="37" t="s">
        <v>112</v>
      </c>
      <c r="C439" s="15">
        <v>0</v>
      </c>
    </row>
    <row r="440" spans="1:3" s="5" customFormat="1" ht="29.25" customHeight="1">
      <c r="A440" s="36"/>
      <c r="B440" s="37" t="s">
        <v>114</v>
      </c>
      <c r="C440" s="15">
        <v>0</v>
      </c>
    </row>
    <row r="441" spans="1:3" s="5" customFormat="1" ht="29.25" customHeight="1">
      <c r="A441" s="36"/>
      <c r="B441" s="37" t="s">
        <v>115</v>
      </c>
      <c r="C441" s="15">
        <v>0</v>
      </c>
    </row>
    <row r="442" spans="1:3" s="5" customFormat="1" ht="43.5" customHeight="1">
      <c r="A442" s="36"/>
      <c r="B442" s="9" t="s">
        <v>22</v>
      </c>
      <c r="C442" s="12">
        <f>C443+C444+C445+C446</f>
        <v>0</v>
      </c>
    </row>
    <row r="443" spans="1:3" s="5" customFormat="1" ht="29.25" customHeight="1">
      <c r="A443" s="36"/>
      <c r="B443" s="37" t="s">
        <v>110</v>
      </c>
      <c r="C443" s="15">
        <v>0</v>
      </c>
    </row>
    <row r="444" spans="1:3" s="5" customFormat="1" ht="29.25" customHeight="1">
      <c r="A444" s="36"/>
      <c r="B444" s="37" t="s">
        <v>112</v>
      </c>
      <c r="C444" s="15">
        <v>0</v>
      </c>
    </row>
    <row r="445" spans="1:3" s="5" customFormat="1" ht="29.25" customHeight="1">
      <c r="A445" s="36"/>
      <c r="B445" s="37" t="s">
        <v>114</v>
      </c>
      <c r="C445" s="15">
        <v>0</v>
      </c>
    </row>
    <row r="446" spans="1:3" s="5" customFormat="1" ht="29.25" customHeight="1">
      <c r="A446" s="36"/>
      <c r="B446" s="37" t="s">
        <v>115</v>
      </c>
      <c r="C446" s="15">
        <v>0</v>
      </c>
    </row>
    <row r="447" spans="1:3" s="5" customFormat="1" ht="29.25" customHeight="1">
      <c r="A447" s="36"/>
      <c r="B447" s="9" t="s">
        <v>87</v>
      </c>
      <c r="C447" s="12">
        <f>C448+C449+C450+C451+C452</f>
        <v>0</v>
      </c>
    </row>
    <row r="448" spans="1:3" s="5" customFormat="1" ht="29.25" customHeight="1">
      <c r="A448" s="36"/>
      <c r="B448" s="37" t="s">
        <v>110</v>
      </c>
      <c r="C448" s="15">
        <v>0</v>
      </c>
    </row>
    <row r="449" spans="1:3" s="5" customFormat="1" ht="29.25" customHeight="1">
      <c r="A449" s="36"/>
      <c r="B449" s="37" t="s">
        <v>112</v>
      </c>
      <c r="C449" s="15">
        <v>0</v>
      </c>
    </row>
    <row r="450" spans="1:3" s="5" customFormat="1" ht="29.25" customHeight="1">
      <c r="A450" s="36"/>
      <c r="B450" s="37" t="s">
        <v>113</v>
      </c>
      <c r="C450" s="15">
        <v>0</v>
      </c>
    </row>
    <row r="451" spans="1:3" s="5" customFormat="1" ht="29.25" customHeight="1">
      <c r="A451" s="36"/>
      <c r="B451" s="37" t="s">
        <v>114</v>
      </c>
      <c r="C451" s="15">
        <v>0</v>
      </c>
    </row>
    <row r="452" spans="1:3" s="5" customFormat="1" ht="29.25" customHeight="1">
      <c r="A452" s="36"/>
      <c r="B452" s="37" t="s">
        <v>115</v>
      </c>
      <c r="C452" s="15">
        <v>0</v>
      </c>
    </row>
    <row r="453" spans="1:3" s="5" customFormat="1" ht="45" customHeight="1">
      <c r="A453" s="38"/>
      <c r="B453" s="9" t="s">
        <v>7</v>
      </c>
      <c r="C453" s="12">
        <f>C403+C411+C416+C419+C425+C428+C437+C442+C447</f>
        <v>557225.6200000001</v>
      </c>
    </row>
    <row r="454" spans="1:3" s="5" customFormat="1" ht="37.5" customHeight="1">
      <c r="A454" s="27" t="s">
        <v>171</v>
      </c>
      <c r="B454" s="9" t="s">
        <v>91</v>
      </c>
      <c r="C454" s="12">
        <f>C455+C456+C457</f>
        <v>0</v>
      </c>
    </row>
    <row r="455" spans="1:3" s="5" customFormat="1" ht="32.25" customHeight="1">
      <c r="A455" s="28"/>
      <c r="B455" s="18" t="s">
        <v>118</v>
      </c>
      <c r="C455" s="15">
        <v>0</v>
      </c>
    </row>
    <row r="456" spans="1:3" s="5" customFormat="1" ht="36" customHeight="1">
      <c r="A456" s="28"/>
      <c r="B456" s="18" t="s">
        <v>119</v>
      </c>
      <c r="C456" s="15">
        <v>0</v>
      </c>
    </row>
    <row r="457" spans="1:3" s="5" customFormat="1" ht="36" customHeight="1">
      <c r="A457" s="28"/>
      <c r="B457" s="18" t="s">
        <v>120</v>
      </c>
      <c r="C457" s="15">
        <v>0</v>
      </c>
    </row>
    <row r="458" spans="1:3" s="5" customFormat="1" ht="33.75" customHeight="1">
      <c r="A458" s="28"/>
      <c r="B458" s="9" t="s">
        <v>15</v>
      </c>
      <c r="C458" s="12">
        <f>C459+C460+C461+C462</f>
        <v>1338369.13</v>
      </c>
    </row>
    <row r="459" spans="1:3" s="5" customFormat="1" ht="33.75" customHeight="1">
      <c r="A459" s="28"/>
      <c r="B459" s="18" t="s">
        <v>118</v>
      </c>
      <c r="C459" s="15">
        <v>148869</v>
      </c>
    </row>
    <row r="460" spans="1:3" s="5" customFormat="1" ht="32.25" customHeight="1">
      <c r="A460" s="28"/>
      <c r="B460" s="18" t="s">
        <v>121</v>
      </c>
      <c r="C460" s="15">
        <v>711900.13</v>
      </c>
    </row>
    <row r="461" spans="1:3" s="5" customFormat="1" ht="36" customHeight="1">
      <c r="A461" s="28"/>
      <c r="B461" s="18" t="s">
        <v>119</v>
      </c>
      <c r="C461" s="15">
        <v>408000</v>
      </c>
    </row>
    <row r="462" spans="1:3" s="5" customFormat="1" ht="36" customHeight="1">
      <c r="A462" s="28"/>
      <c r="B462" s="18" t="s">
        <v>120</v>
      </c>
      <c r="C462" s="15">
        <v>69600</v>
      </c>
    </row>
    <row r="463" spans="1:3" s="5" customFormat="1" ht="51.75" customHeight="1">
      <c r="A463" s="29"/>
      <c r="B463" s="9" t="s">
        <v>7</v>
      </c>
      <c r="C463" s="19">
        <f>C458+C454</f>
        <v>1338369.13</v>
      </c>
    </row>
    <row r="464" spans="1:3" s="5" customFormat="1" ht="35.25" customHeight="1">
      <c r="A464" s="39" t="s">
        <v>122</v>
      </c>
      <c r="B464" s="9" t="s">
        <v>32</v>
      </c>
      <c r="C464" s="12">
        <f>C465+C466+C467+C468+C469+C470</f>
        <v>149892.4</v>
      </c>
    </row>
    <row r="465" spans="1:3" s="5" customFormat="1" ht="38.25" customHeight="1">
      <c r="A465" s="40"/>
      <c r="B465" s="18" t="s">
        <v>123</v>
      </c>
      <c r="C465" s="15">
        <v>0</v>
      </c>
    </row>
    <row r="466" spans="1:3" s="5" customFormat="1" ht="48.75" customHeight="1">
      <c r="A466" s="40"/>
      <c r="B466" s="18" t="s">
        <v>124</v>
      </c>
      <c r="C466" s="15">
        <v>80760.4</v>
      </c>
    </row>
    <row r="467" spans="1:3" s="5" customFormat="1" ht="50.25" customHeight="1">
      <c r="A467" s="40"/>
      <c r="B467" s="18" t="s">
        <v>125</v>
      </c>
      <c r="C467" s="15">
        <v>0</v>
      </c>
    </row>
    <row r="468" spans="1:3" s="5" customFormat="1" ht="52.5" customHeight="1">
      <c r="A468" s="40"/>
      <c r="B468" s="18" t="s">
        <v>126</v>
      </c>
      <c r="C468" s="15">
        <v>0</v>
      </c>
    </row>
    <row r="469" spans="1:3" s="5" customFormat="1" ht="63.75" customHeight="1">
      <c r="A469" s="40"/>
      <c r="B469" s="18" t="s">
        <v>127</v>
      </c>
      <c r="C469" s="15">
        <v>0</v>
      </c>
    </row>
    <row r="470" spans="1:3" s="5" customFormat="1" ht="63" customHeight="1">
      <c r="A470" s="40"/>
      <c r="B470" s="18" t="s">
        <v>128</v>
      </c>
      <c r="C470" s="15">
        <v>69132</v>
      </c>
    </row>
    <row r="471" spans="1:3" s="5" customFormat="1" ht="35.25" customHeight="1">
      <c r="A471" s="40"/>
      <c r="B471" s="9" t="s">
        <v>17</v>
      </c>
      <c r="C471" s="12">
        <f>C472+C473+C474+C475+C476+C477</f>
        <v>0</v>
      </c>
    </row>
    <row r="472" spans="1:3" s="5" customFormat="1" ht="38.25" customHeight="1">
      <c r="A472" s="40"/>
      <c r="B472" s="18" t="s">
        <v>123</v>
      </c>
      <c r="C472" s="15">
        <v>0</v>
      </c>
    </row>
    <row r="473" spans="1:3" s="5" customFormat="1" ht="48.75" customHeight="1">
      <c r="A473" s="40"/>
      <c r="B473" s="18" t="s">
        <v>124</v>
      </c>
      <c r="C473" s="15">
        <v>0</v>
      </c>
    </row>
    <row r="474" spans="1:3" s="5" customFormat="1" ht="50.25" customHeight="1">
      <c r="A474" s="40"/>
      <c r="B474" s="18" t="s">
        <v>125</v>
      </c>
      <c r="C474" s="15">
        <v>0</v>
      </c>
    </row>
    <row r="475" spans="1:3" s="5" customFormat="1" ht="52.5" customHeight="1">
      <c r="A475" s="40"/>
      <c r="B475" s="18" t="s">
        <v>126</v>
      </c>
      <c r="C475" s="15">
        <v>0</v>
      </c>
    </row>
    <row r="476" spans="1:3" s="5" customFormat="1" ht="63.75" customHeight="1">
      <c r="A476" s="40"/>
      <c r="B476" s="18" t="s">
        <v>127</v>
      </c>
      <c r="C476" s="15">
        <v>0</v>
      </c>
    </row>
    <row r="477" spans="1:3" s="5" customFormat="1" ht="63" customHeight="1">
      <c r="A477" s="40"/>
      <c r="B477" s="18" t="s">
        <v>128</v>
      </c>
      <c r="C477" s="15">
        <v>0</v>
      </c>
    </row>
    <row r="478" spans="1:3" s="5" customFormat="1" ht="35.25" customHeight="1">
      <c r="A478" s="40"/>
      <c r="B478" s="9" t="s">
        <v>34</v>
      </c>
      <c r="C478" s="12">
        <f>C479+C480+C481+C482+C483+C484</f>
        <v>0</v>
      </c>
    </row>
    <row r="479" spans="1:3" s="5" customFormat="1" ht="38.25" customHeight="1">
      <c r="A479" s="40"/>
      <c r="B479" s="18" t="s">
        <v>123</v>
      </c>
      <c r="C479" s="15">
        <v>0</v>
      </c>
    </row>
    <row r="480" spans="1:3" s="5" customFormat="1" ht="48.75" customHeight="1">
      <c r="A480" s="40"/>
      <c r="B480" s="18" t="s">
        <v>124</v>
      </c>
      <c r="C480" s="15">
        <v>0</v>
      </c>
    </row>
    <row r="481" spans="1:3" s="5" customFormat="1" ht="50.25" customHeight="1">
      <c r="A481" s="40"/>
      <c r="B481" s="18" t="s">
        <v>125</v>
      </c>
      <c r="C481" s="15">
        <v>0</v>
      </c>
    </row>
    <row r="482" spans="1:3" s="5" customFormat="1" ht="52.5" customHeight="1">
      <c r="A482" s="40"/>
      <c r="B482" s="18" t="s">
        <v>126</v>
      </c>
      <c r="C482" s="15">
        <v>0</v>
      </c>
    </row>
    <row r="483" spans="1:3" s="5" customFormat="1" ht="63.75" customHeight="1">
      <c r="A483" s="40"/>
      <c r="B483" s="18" t="s">
        <v>127</v>
      </c>
      <c r="C483" s="15">
        <v>0</v>
      </c>
    </row>
    <row r="484" spans="1:3" s="5" customFormat="1" ht="63" customHeight="1">
      <c r="A484" s="40"/>
      <c r="B484" s="18" t="s">
        <v>128</v>
      </c>
      <c r="C484" s="15">
        <v>0</v>
      </c>
    </row>
    <row r="485" spans="1:3" s="5" customFormat="1" ht="48.75" customHeight="1">
      <c r="A485" s="41"/>
      <c r="B485" s="9" t="s">
        <v>7</v>
      </c>
      <c r="C485" s="12">
        <f>C464+C471+C478</f>
        <v>149892.4</v>
      </c>
    </row>
    <row r="486" spans="1:3" s="5" customFormat="1" ht="27.75" customHeight="1">
      <c r="A486" s="11" t="s">
        <v>172</v>
      </c>
      <c r="B486" s="18" t="s">
        <v>91</v>
      </c>
      <c r="C486" s="15">
        <v>0</v>
      </c>
    </row>
    <row r="487" spans="1:3" s="5" customFormat="1" ht="34.5" customHeight="1">
      <c r="A487" s="13"/>
      <c r="B487" s="18" t="s">
        <v>34</v>
      </c>
      <c r="C487" s="15">
        <v>16602.52</v>
      </c>
    </row>
    <row r="488" spans="1:3" s="5" customFormat="1" ht="27.75" customHeight="1">
      <c r="A488" s="13"/>
      <c r="B488" s="18" t="s">
        <v>22</v>
      </c>
      <c r="C488" s="15">
        <v>0</v>
      </c>
    </row>
    <row r="489" spans="1:3" s="5" customFormat="1" ht="28.5" customHeight="1">
      <c r="A489" s="13"/>
      <c r="B489" s="18" t="s">
        <v>41</v>
      </c>
      <c r="C489" s="15">
        <v>0</v>
      </c>
    </row>
    <row r="490" spans="1:3" s="5" customFormat="1" ht="48.75" customHeight="1">
      <c r="A490" s="17"/>
      <c r="B490" s="9" t="s">
        <v>7</v>
      </c>
      <c r="C490" s="12">
        <f>C486+C487+C488+C489</f>
        <v>16602.52</v>
      </c>
    </row>
    <row r="491" spans="1:3" s="5" customFormat="1" ht="28.5" customHeight="1">
      <c r="A491" s="11" t="s">
        <v>173</v>
      </c>
      <c r="B491" s="18" t="s">
        <v>40</v>
      </c>
      <c r="C491" s="15">
        <v>0</v>
      </c>
    </row>
    <row r="492" spans="1:3" s="5" customFormat="1" ht="28.5" customHeight="1">
      <c r="A492" s="13"/>
      <c r="B492" s="18" t="s">
        <v>91</v>
      </c>
      <c r="C492" s="15">
        <v>0</v>
      </c>
    </row>
    <row r="493" spans="1:3" s="5" customFormat="1" ht="28.5" customHeight="1">
      <c r="A493" s="13"/>
      <c r="B493" s="18" t="s">
        <v>15</v>
      </c>
      <c r="C493" s="15">
        <v>0</v>
      </c>
    </row>
    <row r="494" spans="1:3" s="5" customFormat="1" ht="34.5" customHeight="1">
      <c r="A494" s="13"/>
      <c r="B494" s="18" t="s">
        <v>129</v>
      </c>
      <c r="C494" s="15">
        <v>0</v>
      </c>
    </row>
    <row r="495" spans="1:3" s="5" customFormat="1" ht="28.5" customHeight="1">
      <c r="A495" s="13"/>
      <c r="B495" s="18" t="s">
        <v>20</v>
      </c>
      <c r="C495" s="15">
        <v>2201.8</v>
      </c>
    </row>
    <row r="496" spans="1:3" s="5" customFormat="1" ht="28.5" customHeight="1">
      <c r="A496" s="13"/>
      <c r="B496" s="18" t="s">
        <v>17</v>
      </c>
      <c r="C496" s="15">
        <v>0</v>
      </c>
    </row>
    <row r="497" spans="1:3" s="5" customFormat="1" ht="34.5" customHeight="1">
      <c r="A497" s="13"/>
      <c r="B497" s="18" t="s">
        <v>19</v>
      </c>
      <c r="C497" s="15">
        <v>0</v>
      </c>
    </row>
    <row r="498" spans="1:3" s="5" customFormat="1" ht="28.5" customHeight="1">
      <c r="A498" s="17"/>
      <c r="B498" s="9" t="s">
        <v>7</v>
      </c>
      <c r="C498" s="12">
        <f>C497+C496+C495+C494+C493+C492+C491</f>
        <v>2201.8</v>
      </c>
    </row>
    <row r="499" spans="1:3" s="5" customFormat="1" ht="33.75" customHeight="1">
      <c r="A499" s="11" t="s">
        <v>174</v>
      </c>
      <c r="B499" s="18" t="s">
        <v>19</v>
      </c>
      <c r="C499" s="15">
        <v>7039375.03</v>
      </c>
    </row>
    <row r="500" spans="1:3" s="5" customFormat="1" ht="28.5" customHeight="1">
      <c r="A500" s="13"/>
      <c r="B500" s="18" t="s">
        <v>16</v>
      </c>
      <c r="C500" s="15">
        <v>315537.56</v>
      </c>
    </row>
    <row r="501" spans="1:3" s="5" customFormat="1" ht="28.5" customHeight="1">
      <c r="A501" s="13"/>
      <c r="B501" s="18" t="s">
        <v>15</v>
      </c>
      <c r="C501" s="15">
        <v>2539890.24</v>
      </c>
    </row>
    <row r="502" spans="1:3" s="5" customFormat="1" ht="28.5" customHeight="1">
      <c r="A502" s="13"/>
      <c r="B502" s="18" t="s">
        <v>21</v>
      </c>
      <c r="C502" s="15">
        <v>10740.38</v>
      </c>
    </row>
    <row r="503" spans="1:3" s="5" customFormat="1" ht="28.5" customHeight="1">
      <c r="A503" s="13"/>
      <c r="B503" s="18" t="s">
        <v>11</v>
      </c>
      <c r="C503" s="4">
        <v>2075142.11</v>
      </c>
    </row>
    <row r="504" spans="1:3" s="5" customFormat="1" ht="28.5" customHeight="1">
      <c r="A504" s="13"/>
      <c r="B504" s="18" t="s">
        <v>23</v>
      </c>
      <c r="C504" s="15">
        <v>537669.9</v>
      </c>
    </row>
    <row r="505" spans="1:3" s="5" customFormat="1" ht="28.5" customHeight="1">
      <c r="A505" s="13"/>
      <c r="B505" s="18" t="s">
        <v>10</v>
      </c>
      <c r="C505" s="15">
        <v>1375174.6</v>
      </c>
    </row>
    <row r="506" spans="1:3" s="5" customFormat="1" ht="28.5" customHeight="1">
      <c r="A506" s="13"/>
      <c r="B506" s="18" t="s">
        <v>26</v>
      </c>
      <c r="C506" s="15">
        <v>923937.08</v>
      </c>
    </row>
    <row r="507" spans="1:3" s="5" customFormat="1" ht="28.5" customHeight="1">
      <c r="A507" s="13"/>
      <c r="B507" s="18" t="s">
        <v>17</v>
      </c>
      <c r="C507" s="15">
        <v>3001908.85</v>
      </c>
    </row>
    <row r="508" spans="1:3" s="5" customFormat="1" ht="28.5" customHeight="1">
      <c r="A508" s="13"/>
      <c r="B508" s="18" t="s">
        <v>28</v>
      </c>
      <c r="C508" s="15">
        <v>3818551.56</v>
      </c>
    </row>
    <row r="509" spans="1:3" s="5" customFormat="1" ht="26.25" customHeight="1">
      <c r="A509" s="13"/>
      <c r="B509" s="18" t="s">
        <v>41</v>
      </c>
      <c r="C509" s="15">
        <v>2477827.42</v>
      </c>
    </row>
    <row r="510" spans="1:3" s="5" customFormat="1" ht="40.5" customHeight="1">
      <c r="A510" s="13"/>
      <c r="B510" s="18" t="s">
        <v>43</v>
      </c>
      <c r="C510" s="15">
        <v>853425.07</v>
      </c>
    </row>
    <row r="511" spans="1:3" s="5" customFormat="1" ht="30" customHeight="1">
      <c r="A511" s="13"/>
      <c r="B511" s="18" t="s">
        <v>130</v>
      </c>
      <c r="C511" s="15">
        <v>648145.45</v>
      </c>
    </row>
    <row r="512" spans="1:3" s="5" customFormat="1" ht="33" customHeight="1">
      <c r="A512" s="13"/>
      <c r="B512" s="18" t="s">
        <v>131</v>
      </c>
      <c r="C512" s="15">
        <v>28173.88</v>
      </c>
    </row>
    <row r="513" spans="1:3" s="5" customFormat="1" ht="30" customHeight="1">
      <c r="A513" s="13"/>
      <c r="B513" s="18" t="s">
        <v>50</v>
      </c>
      <c r="C513" s="15">
        <v>563847.91</v>
      </c>
    </row>
    <row r="514" spans="1:3" s="5" customFormat="1" ht="45.75" customHeight="1">
      <c r="A514" s="13"/>
      <c r="B514" s="18" t="s">
        <v>132</v>
      </c>
      <c r="C514" s="15">
        <v>0</v>
      </c>
    </row>
    <row r="515" spans="1:3" s="5" customFormat="1" ht="45.75" customHeight="1">
      <c r="A515" s="13"/>
      <c r="B515" s="18" t="s">
        <v>133</v>
      </c>
      <c r="C515" s="15">
        <v>0</v>
      </c>
    </row>
    <row r="516" spans="1:3" s="5" customFormat="1" ht="45.75" customHeight="1">
      <c r="A516" s="13"/>
      <c r="B516" s="18" t="s">
        <v>134</v>
      </c>
      <c r="C516" s="15">
        <v>59494.93</v>
      </c>
    </row>
    <row r="517" spans="1:3" s="5" customFormat="1" ht="45.75" customHeight="1">
      <c r="A517" s="13"/>
      <c r="B517" s="18" t="s">
        <v>25</v>
      </c>
      <c r="C517" s="15">
        <v>605497.22</v>
      </c>
    </row>
    <row r="518" spans="1:3" s="5" customFormat="1" ht="45.75" customHeight="1">
      <c r="A518" s="13"/>
      <c r="B518" s="18" t="s">
        <v>20</v>
      </c>
      <c r="C518" s="15">
        <v>349642.27</v>
      </c>
    </row>
    <row r="519" spans="1:3" s="5" customFormat="1" ht="45.75" customHeight="1">
      <c r="A519" s="13"/>
      <c r="B519" s="18" t="s">
        <v>59</v>
      </c>
      <c r="C519" s="15">
        <v>0</v>
      </c>
    </row>
    <row r="520" spans="1:3" s="5" customFormat="1" ht="45.75" customHeight="1">
      <c r="A520" s="13"/>
      <c r="B520" s="18" t="s">
        <v>45</v>
      </c>
      <c r="C520" s="15">
        <v>258568.45</v>
      </c>
    </row>
    <row r="521" spans="1:3" s="5" customFormat="1" ht="45.75" customHeight="1">
      <c r="A521" s="13"/>
      <c r="B521" s="18" t="s">
        <v>52</v>
      </c>
      <c r="C521" s="15">
        <v>0</v>
      </c>
    </row>
    <row r="522" spans="1:3" s="5" customFormat="1" ht="45.75" customHeight="1">
      <c r="A522" s="13"/>
      <c r="B522" s="18" t="s">
        <v>53</v>
      </c>
      <c r="C522" s="15">
        <v>204888.24</v>
      </c>
    </row>
    <row r="523" spans="1:3" s="5" customFormat="1" ht="45.75" customHeight="1">
      <c r="A523" s="13"/>
      <c r="B523" s="18" t="s">
        <v>54</v>
      </c>
      <c r="C523" s="15">
        <v>185676.78</v>
      </c>
    </row>
    <row r="524" spans="1:3" s="5" customFormat="1" ht="45.75" customHeight="1">
      <c r="A524" s="13"/>
      <c r="B524" s="18" t="s">
        <v>57</v>
      </c>
      <c r="C524" s="15">
        <v>330679.05</v>
      </c>
    </row>
    <row r="525" spans="1:3" s="5" customFormat="1" ht="45.75" customHeight="1">
      <c r="A525" s="13"/>
      <c r="B525" s="18" t="s">
        <v>135</v>
      </c>
      <c r="C525" s="15">
        <v>440913.34</v>
      </c>
    </row>
    <row r="526" spans="1:3" s="5" customFormat="1" ht="45.75" customHeight="1">
      <c r="A526" s="13"/>
      <c r="B526" s="18" t="s">
        <v>63</v>
      </c>
      <c r="C526" s="15">
        <v>2285692.52</v>
      </c>
    </row>
    <row r="527" spans="1:3" s="5" customFormat="1" ht="45.75" customHeight="1">
      <c r="A527" s="13"/>
      <c r="B527" s="18" t="s">
        <v>65</v>
      </c>
      <c r="C527" s="15">
        <v>627431.7</v>
      </c>
    </row>
    <row r="528" spans="1:3" s="5" customFormat="1" ht="45.75" customHeight="1">
      <c r="A528" s="13"/>
      <c r="B528" s="18" t="s">
        <v>66</v>
      </c>
      <c r="C528" s="15">
        <v>217291.5</v>
      </c>
    </row>
    <row r="529" spans="1:3" s="5" customFormat="1" ht="45.75" customHeight="1">
      <c r="A529" s="13"/>
      <c r="B529" s="18" t="s">
        <v>67</v>
      </c>
      <c r="C529" s="15">
        <v>708007.01</v>
      </c>
    </row>
    <row r="530" spans="1:3" s="5" customFormat="1" ht="45.75" customHeight="1">
      <c r="A530" s="13"/>
      <c r="B530" s="18" t="s">
        <v>136</v>
      </c>
      <c r="C530" s="15">
        <v>335804.39</v>
      </c>
    </row>
    <row r="531" spans="1:3" s="5" customFormat="1" ht="33" customHeight="1">
      <c r="A531" s="17"/>
      <c r="B531" s="9" t="s">
        <v>7</v>
      </c>
      <c r="C531" s="19">
        <f>C499+C500+C501+C502+C503+C504+C505+C506+C507+C508+C509+C510+C511+C512+C513+C514+C515+C516+C517+C518+C519+C520+C521+C522+C523+C524+C525+C526+C527+C528+C529+C530</f>
        <v>32818934.439999994</v>
      </c>
    </row>
    <row r="532" spans="1:3" s="5" customFormat="1" ht="37.5" customHeight="1">
      <c r="A532" s="20" t="s">
        <v>137</v>
      </c>
      <c r="B532" s="18" t="s">
        <v>38</v>
      </c>
      <c r="C532" s="15">
        <v>0</v>
      </c>
    </row>
    <row r="533" spans="1:3" s="5" customFormat="1" ht="48" customHeight="1">
      <c r="A533" s="21"/>
      <c r="B533" s="18" t="s">
        <v>132</v>
      </c>
      <c r="C533" s="15">
        <v>195015.26</v>
      </c>
    </row>
    <row r="534" spans="1:3" s="5" customFormat="1" ht="46.5" customHeight="1">
      <c r="A534" s="22"/>
      <c r="B534" s="9" t="s">
        <v>7</v>
      </c>
      <c r="C534" s="19">
        <f>C532+C533</f>
        <v>195015.26</v>
      </c>
    </row>
    <row r="535" spans="1:3" s="5" customFormat="1" ht="39.75" customHeight="1">
      <c r="A535" s="20" t="s">
        <v>175</v>
      </c>
      <c r="B535" s="9" t="s">
        <v>10</v>
      </c>
      <c r="C535" s="15">
        <v>1508474.34</v>
      </c>
    </row>
    <row r="536" spans="1:3" s="5" customFormat="1" ht="37.5" customHeight="1">
      <c r="A536" s="21"/>
      <c r="B536" s="9" t="s">
        <v>15</v>
      </c>
      <c r="C536" s="15">
        <v>0</v>
      </c>
    </row>
    <row r="537" spans="1:3" s="5" customFormat="1" ht="42" customHeight="1">
      <c r="A537" s="21"/>
      <c r="B537" s="9" t="s">
        <v>16</v>
      </c>
      <c r="C537" s="15">
        <v>582462.86</v>
      </c>
    </row>
    <row r="538" spans="1:3" s="5" customFormat="1" ht="31.5" customHeight="1">
      <c r="A538" s="21"/>
      <c r="B538" s="9" t="s">
        <v>59</v>
      </c>
      <c r="C538" s="15">
        <v>0</v>
      </c>
    </row>
    <row r="539" spans="1:3" s="5" customFormat="1" ht="31.5" customHeight="1">
      <c r="A539" s="21"/>
      <c r="B539" s="9" t="s">
        <v>18</v>
      </c>
      <c r="C539" s="15">
        <v>0</v>
      </c>
    </row>
    <row r="540" spans="1:3" s="5" customFormat="1" ht="48" customHeight="1">
      <c r="A540" s="22"/>
      <c r="B540" s="9" t="s">
        <v>7</v>
      </c>
      <c r="C540" s="12">
        <f>C535+C536+C537+C538+C539</f>
        <v>2090937.2000000002</v>
      </c>
    </row>
    <row r="541" spans="1:3" s="5" customFormat="1" ht="28.5" customHeight="1">
      <c r="A541" s="11" t="s">
        <v>176</v>
      </c>
      <c r="B541" s="18" t="s">
        <v>15</v>
      </c>
      <c r="C541" s="15">
        <v>1845014.43</v>
      </c>
    </row>
    <row r="542" spans="1:3" s="5" customFormat="1" ht="28.5" customHeight="1">
      <c r="A542" s="13"/>
      <c r="B542" s="18" t="s">
        <v>16</v>
      </c>
      <c r="C542" s="15">
        <v>697373.82</v>
      </c>
    </row>
    <row r="543" spans="1:3" s="5" customFormat="1" ht="28.5" customHeight="1">
      <c r="A543" s="13"/>
      <c r="B543" s="18" t="s">
        <v>17</v>
      </c>
      <c r="C543" s="15">
        <v>0</v>
      </c>
    </row>
    <row r="544" spans="1:3" s="5" customFormat="1" ht="28.5" customHeight="1">
      <c r="A544" s="13"/>
      <c r="B544" s="18" t="s">
        <v>10</v>
      </c>
      <c r="C544" s="15">
        <v>0</v>
      </c>
    </row>
    <row r="545" spans="1:3" s="5" customFormat="1" ht="31.5" customHeight="1">
      <c r="A545" s="13"/>
      <c r="B545" s="18" t="s">
        <v>18</v>
      </c>
      <c r="C545" s="15">
        <v>97053.6</v>
      </c>
    </row>
    <row r="546" spans="1:3" s="5" customFormat="1" ht="36.75" customHeight="1">
      <c r="A546" s="13"/>
      <c r="B546" s="18" t="s">
        <v>48</v>
      </c>
      <c r="C546" s="15">
        <v>183403.4</v>
      </c>
    </row>
    <row r="547" spans="1:3" s="5" customFormat="1" ht="46.5" customHeight="1">
      <c r="A547" s="17"/>
      <c r="B547" s="9" t="s">
        <v>7</v>
      </c>
      <c r="C547" s="19">
        <f>C541+C542+C543+C544+C545+C546</f>
        <v>2822845.25</v>
      </c>
    </row>
    <row r="548" spans="1:3" s="5" customFormat="1" ht="33" customHeight="1">
      <c r="A548" s="9" t="s">
        <v>138</v>
      </c>
      <c r="B548" s="9"/>
      <c r="C548" s="19">
        <f>C531+C534+C540+C547</f>
        <v>37927732.15</v>
      </c>
    </row>
    <row r="549" spans="1:3" s="5" customFormat="1" ht="33" customHeight="1">
      <c r="A549" s="34" t="s">
        <v>170</v>
      </c>
      <c r="B549" s="9" t="s">
        <v>91</v>
      </c>
      <c r="C549" s="12">
        <f>C550</f>
        <v>94900</v>
      </c>
    </row>
    <row r="550" spans="1:3" s="5" customFormat="1" ht="45" customHeight="1">
      <c r="A550" s="36"/>
      <c r="B550" s="37" t="s">
        <v>139</v>
      </c>
      <c r="C550" s="15">
        <v>94900</v>
      </c>
    </row>
    <row r="551" spans="1:3" s="5" customFormat="1" ht="45" customHeight="1">
      <c r="A551" s="38"/>
      <c r="B551" s="9" t="s">
        <v>7</v>
      </c>
      <c r="C551" s="12">
        <f>C549</f>
        <v>94900</v>
      </c>
    </row>
    <row r="552" spans="1:3" s="5" customFormat="1" ht="32.25" customHeight="1">
      <c r="A552" s="11" t="s">
        <v>177</v>
      </c>
      <c r="B552" s="18" t="s">
        <v>10</v>
      </c>
      <c r="C552" s="15">
        <v>217105</v>
      </c>
    </row>
    <row r="553" spans="1:3" s="5" customFormat="1" ht="28.5" customHeight="1">
      <c r="A553" s="13"/>
      <c r="B553" s="18" t="s">
        <v>15</v>
      </c>
      <c r="C553" s="15">
        <v>57198.5</v>
      </c>
    </row>
    <row r="554" spans="1:3" s="5" customFormat="1" ht="28.5" customHeight="1">
      <c r="A554" s="13"/>
      <c r="B554" s="18" t="s">
        <v>11</v>
      </c>
      <c r="C554" s="15">
        <v>18901</v>
      </c>
    </row>
    <row r="555" spans="1:3" s="5" customFormat="1" ht="28.5" customHeight="1">
      <c r="A555" s="17"/>
      <c r="B555" s="9" t="s">
        <v>7</v>
      </c>
      <c r="C555" s="12">
        <f>C554+C553+C552</f>
        <v>293204.5</v>
      </c>
    </row>
    <row r="556" spans="1:3" s="5" customFormat="1" ht="30" customHeight="1">
      <c r="A556" s="11" t="s">
        <v>178</v>
      </c>
      <c r="B556" s="18" t="s">
        <v>19</v>
      </c>
      <c r="C556" s="15">
        <v>563508</v>
      </c>
    </row>
    <row r="557" spans="1:3" s="5" customFormat="1" ht="28.5" customHeight="1">
      <c r="A557" s="13"/>
      <c r="B557" s="18" t="s">
        <v>11</v>
      </c>
      <c r="C557" s="15">
        <v>420360</v>
      </c>
    </row>
    <row r="558" spans="1:3" s="5" customFormat="1" ht="28.5" customHeight="1">
      <c r="A558" s="13"/>
      <c r="B558" s="18" t="s">
        <v>28</v>
      </c>
      <c r="C558" s="15">
        <v>1207680</v>
      </c>
    </row>
    <row r="559" spans="1:3" s="5" customFormat="1" ht="34.5" customHeight="1">
      <c r="A559" s="13"/>
      <c r="B559" s="18" t="s">
        <v>43</v>
      </c>
      <c r="C559" s="15">
        <v>1853834</v>
      </c>
    </row>
    <row r="560" spans="1:3" s="5" customFormat="1" ht="34.5" customHeight="1">
      <c r="A560" s="13"/>
      <c r="B560" s="18" t="s">
        <v>140</v>
      </c>
      <c r="C560" s="15">
        <v>1911040</v>
      </c>
    </row>
    <row r="561" spans="1:3" s="5" customFormat="1" ht="34.5" customHeight="1">
      <c r="A561" s="13"/>
      <c r="B561" s="18" t="s">
        <v>141</v>
      </c>
      <c r="C561" s="15">
        <v>3017600</v>
      </c>
    </row>
    <row r="562" spans="1:3" s="5" customFormat="1" ht="34.5" customHeight="1">
      <c r="A562" s="13"/>
      <c r="B562" s="18" t="s">
        <v>17</v>
      </c>
      <c r="C562" s="15">
        <v>282880</v>
      </c>
    </row>
    <row r="563" spans="1:3" s="5" customFormat="1" ht="28.5" customHeight="1">
      <c r="A563" s="17"/>
      <c r="B563" s="9" t="s">
        <v>7</v>
      </c>
      <c r="C563" s="12">
        <f>C556+C557+C558+C559+C560+C561+C562</f>
        <v>9256902</v>
      </c>
    </row>
  </sheetData>
  <sheetProtection/>
  <autoFilter ref="B1:B233"/>
  <mergeCells count="28">
    <mergeCell ref="A556:A563"/>
    <mergeCell ref="A499:A531"/>
    <mergeCell ref="A532:A534"/>
    <mergeCell ref="A535:A540"/>
    <mergeCell ref="A541:A547"/>
    <mergeCell ref="A549:A551"/>
    <mergeCell ref="A552:A555"/>
    <mergeCell ref="A302:A402"/>
    <mergeCell ref="A403:A453"/>
    <mergeCell ref="A454:A463"/>
    <mergeCell ref="A464:A485"/>
    <mergeCell ref="A486:A490"/>
    <mergeCell ref="A491:A498"/>
    <mergeCell ref="A200:A203"/>
    <mergeCell ref="A204:A224"/>
    <mergeCell ref="A225:A292"/>
    <mergeCell ref="A293:A295"/>
    <mergeCell ref="A296:A297"/>
    <mergeCell ref="A298:A301"/>
    <mergeCell ref="A6:A38"/>
    <mergeCell ref="A107:A195"/>
    <mergeCell ref="A196:A199"/>
    <mergeCell ref="A39:A52"/>
    <mergeCell ref="A97:A103"/>
    <mergeCell ref="A104:A106"/>
    <mergeCell ref="A53:A59"/>
    <mergeCell ref="A60:A93"/>
    <mergeCell ref="A94:A96"/>
  </mergeCells>
  <printOptions/>
  <pageMargins left="0.27" right="0.16" top="0.17" bottom="0.29" header="0.16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2023-01-06T07:21:28Z</cp:lastPrinted>
  <dcterms:created xsi:type="dcterms:W3CDTF">2013-02-21T12:39:33Z</dcterms:created>
  <dcterms:modified xsi:type="dcterms:W3CDTF">2023-08-03T11:53:22Z</dcterms:modified>
  <cp:category/>
  <cp:version/>
  <cp:contentType/>
  <cp:contentStatus/>
</cp:coreProperties>
</file>